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0" windowWidth="11175" windowHeight="8130"/>
  </bookViews>
  <sheets>
    <sheet name="Результат 1" sheetId="1" r:id="rId1"/>
  </sheets>
  <calcPr calcId="124519"/>
</workbook>
</file>

<file path=xl/calcChain.xml><?xml version="1.0" encoding="utf-8"?>
<calcChain xmlns="http://schemas.openxmlformats.org/spreadsheetml/2006/main">
  <c r="W101" i="1"/>
  <c r="U101"/>
  <c r="Q101"/>
  <c r="O101"/>
  <c r="I101"/>
  <c r="I87" s="1"/>
  <c r="K101"/>
  <c r="K87" s="1"/>
  <c r="Y139"/>
  <c r="S139"/>
  <c r="M139"/>
  <c r="Y100"/>
  <c r="S100"/>
  <c r="M100"/>
  <c r="W140"/>
  <c r="U140"/>
  <c r="Q140"/>
  <c r="O140"/>
  <c r="Y165"/>
  <c r="S165"/>
  <c r="W145"/>
  <c r="U145"/>
  <c r="Q145"/>
  <c r="O145"/>
  <c r="I140"/>
  <c r="M165"/>
  <c r="Y138"/>
  <c r="S138"/>
  <c r="M138"/>
  <c r="W173" l="1"/>
  <c r="U173"/>
  <c r="Q173"/>
  <c r="O173"/>
  <c r="K173"/>
  <c r="I173"/>
  <c r="Y141"/>
  <c r="S141"/>
  <c r="M141"/>
  <c r="K145" l="1"/>
  <c r="K140" s="1"/>
  <c r="I145"/>
  <c r="W87"/>
  <c r="U87"/>
  <c r="Q87"/>
  <c r="O87"/>
  <c r="Y137"/>
  <c r="S137"/>
  <c r="M137"/>
  <c r="Y134"/>
  <c r="S134"/>
  <c r="M134"/>
  <c r="Y136"/>
  <c r="S136"/>
  <c r="M136"/>
  <c r="Y135"/>
  <c r="S135"/>
  <c r="M135"/>
  <c r="Y148"/>
  <c r="S148"/>
  <c r="M148"/>
  <c r="Y93"/>
  <c r="S93"/>
  <c r="M93"/>
  <c r="Y174"/>
  <c r="S174"/>
  <c r="M174"/>
  <c r="Y99"/>
  <c r="S99"/>
  <c r="M99"/>
  <c r="Y133"/>
  <c r="S133"/>
  <c r="M133"/>
  <c r="I27" l="1"/>
  <c r="I30"/>
  <c r="I29" s="1"/>
  <c r="I35"/>
  <c r="I40"/>
  <c r="I44"/>
  <c r="I46"/>
  <c r="I49"/>
  <c r="I51"/>
  <c r="I56"/>
  <c r="I58"/>
  <c r="I60"/>
  <c r="I63"/>
  <c r="I62" s="1"/>
  <c r="I68"/>
  <c r="I70"/>
  <c r="I73"/>
  <c r="I75"/>
  <c r="I78"/>
  <c r="I77" s="1"/>
  <c r="I81"/>
  <c r="I80" s="1"/>
  <c r="I85"/>
  <c r="I142"/>
  <c r="I158"/>
  <c r="I167"/>
  <c r="M94"/>
  <c r="S89"/>
  <c r="Y163"/>
  <c r="Y88"/>
  <c r="S88"/>
  <c r="M88"/>
  <c r="Y94"/>
  <c r="S94"/>
  <c r="Y164"/>
  <c r="S164"/>
  <c r="M164"/>
  <c r="Y175"/>
  <c r="Y172"/>
  <c r="Y171"/>
  <c r="Y170"/>
  <c r="Y169"/>
  <c r="Y168"/>
  <c r="Y166"/>
  <c r="Y162"/>
  <c r="Y161"/>
  <c r="Y160"/>
  <c r="Y159"/>
  <c r="Y157"/>
  <c r="Y156"/>
  <c r="Y155"/>
  <c r="Y154"/>
  <c r="Y153"/>
  <c r="Y152"/>
  <c r="Y151"/>
  <c r="Y150"/>
  <c r="Y149"/>
  <c r="Y147"/>
  <c r="Y146"/>
  <c r="Y144"/>
  <c r="Y14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98"/>
  <c r="Y97"/>
  <c r="Y96"/>
  <c r="Y95"/>
  <c r="Y92"/>
  <c r="Y91"/>
  <c r="Y90"/>
  <c r="Y89"/>
  <c r="Y86"/>
  <c r="Y82"/>
  <c r="Y79"/>
  <c r="Y76"/>
  <c r="Y74"/>
  <c r="Y71"/>
  <c r="Y69"/>
  <c r="Y66"/>
  <c r="Y65"/>
  <c r="Y64"/>
  <c r="Y61"/>
  <c r="Y59"/>
  <c r="Y57"/>
  <c r="Y55"/>
  <c r="Y54"/>
  <c r="Y53"/>
  <c r="Y52"/>
  <c r="Y50"/>
  <c r="Y47"/>
  <c r="Y45"/>
  <c r="Y42"/>
  <c r="Y41"/>
  <c r="Y39"/>
  <c r="Y38"/>
  <c r="Y37"/>
  <c r="Y36"/>
  <c r="Y34"/>
  <c r="Y33"/>
  <c r="Y32"/>
  <c r="Y31"/>
  <c r="Y28"/>
  <c r="S175"/>
  <c r="S172"/>
  <c r="S171"/>
  <c r="S170"/>
  <c r="S169"/>
  <c r="S168"/>
  <c r="S166"/>
  <c r="S163"/>
  <c r="S162"/>
  <c r="S161"/>
  <c r="S160"/>
  <c r="S159"/>
  <c r="S157"/>
  <c r="S156"/>
  <c r="S155"/>
  <c r="S154"/>
  <c r="S153"/>
  <c r="S152"/>
  <c r="S151"/>
  <c r="S150"/>
  <c r="S149"/>
  <c r="S147"/>
  <c r="S146"/>
  <c r="S144"/>
  <c r="S14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98"/>
  <c r="S97"/>
  <c r="S96"/>
  <c r="S95"/>
  <c r="S92"/>
  <c r="S91"/>
  <c r="S90"/>
  <c r="S86"/>
  <c r="S82"/>
  <c r="S79"/>
  <c r="S76"/>
  <c r="S74"/>
  <c r="S71"/>
  <c r="S69"/>
  <c r="S66"/>
  <c r="S65"/>
  <c r="S64"/>
  <c r="S61"/>
  <c r="S59"/>
  <c r="S57"/>
  <c r="S55"/>
  <c r="S54"/>
  <c r="S53"/>
  <c r="S52"/>
  <c r="S50"/>
  <c r="S47"/>
  <c r="S45"/>
  <c r="S42"/>
  <c r="S41"/>
  <c r="S39"/>
  <c r="S38"/>
  <c r="S37"/>
  <c r="S36"/>
  <c r="S34"/>
  <c r="S33"/>
  <c r="S32"/>
  <c r="S31"/>
  <c r="S28"/>
  <c r="M175"/>
  <c r="M172"/>
  <c r="M171"/>
  <c r="M170"/>
  <c r="M169"/>
  <c r="M168"/>
  <c r="M166"/>
  <c r="M163"/>
  <c r="M162"/>
  <c r="M161"/>
  <c r="M160"/>
  <c r="M159"/>
  <c r="M157"/>
  <c r="M156"/>
  <c r="M155"/>
  <c r="M154"/>
  <c r="M153"/>
  <c r="M152"/>
  <c r="M151"/>
  <c r="M150"/>
  <c r="M149"/>
  <c r="M147"/>
  <c r="M146"/>
  <c r="M144"/>
  <c r="M14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98"/>
  <c r="M97"/>
  <c r="M96"/>
  <c r="M95"/>
  <c r="M92"/>
  <c r="M91"/>
  <c r="M90"/>
  <c r="M89"/>
  <c r="M86"/>
  <c r="M82"/>
  <c r="M79"/>
  <c r="M76"/>
  <c r="M74"/>
  <c r="M71"/>
  <c r="M69"/>
  <c r="M66"/>
  <c r="M65"/>
  <c r="M64"/>
  <c r="M61"/>
  <c r="M59"/>
  <c r="M57"/>
  <c r="M55"/>
  <c r="M54"/>
  <c r="M53"/>
  <c r="M52"/>
  <c r="M50"/>
  <c r="M47"/>
  <c r="M45"/>
  <c r="M42"/>
  <c r="M41"/>
  <c r="M39"/>
  <c r="M38"/>
  <c r="M37"/>
  <c r="M36"/>
  <c r="M34"/>
  <c r="M33"/>
  <c r="M32"/>
  <c r="M31"/>
  <c r="M28"/>
  <c r="W167"/>
  <c r="W158"/>
  <c r="W142"/>
  <c r="W85"/>
  <c r="W81"/>
  <c r="W80" s="1"/>
  <c r="W78"/>
  <c r="W77" s="1"/>
  <c r="W75"/>
  <c r="W73"/>
  <c r="W70"/>
  <c r="W68"/>
  <c r="W63"/>
  <c r="W62" s="1"/>
  <c r="W60"/>
  <c r="W58"/>
  <c r="W56"/>
  <c r="W51"/>
  <c r="W49"/>
  <c r="W46"/>
  <c r="W44"/>
  <c r="W40"/>
  <c r="W35"/>
  <c r="W30"/>
  <c r="W29" s="1"/>
  <c r="W27"/>
  <c r="Q167"/>
  <c r="Q158"/>
  <c r="Q142"/>
  <c r="Q85"/>
  <c r="Q81"/>
  <c r="Q80" s="1"/>
  <c r="Q78"/>
  <c r="Q77" s="1"/>
  <c r="Q75"/>
  <c r="Q73"/>
  <c r="Q70"/>
  <c r="Q68"/>
  <c r="Q63"/>
  <c r="Q62" s="1"/>
  <c r="Q60"/>
  <c r="Q58"/>
  <c r="Q56"/>
  <c r="Q51"/>
  <c r="Q49"/>
  <c r="Q46"/>
  <c r="Q44"/>
  <c r="Q40"/>
  <c r="Q35"/>
  <c r="Q30"/>
  <c r="Q29" s="1"/>
  <c r="Q27"/>
  <c r="U60"/>
  <c r="O60"/>
  <c r="S60" s="1"/>
  <c r="K60"/>
  <c r="M60" s="1"/>
  <c r="Y173"/>
  <c r="U167"/>
  <c r="U158"/>
  <c r="U142"/>
  <c r="U85"/>
  <c r="U81"/>
  <c r="U80" s="1"/>
  <c r="U78"/>
  <c r="Y78" s="1"/>
  <c r="U75"/>
  <c r="U73"/>
  <c r="U70"/>
  <c r="U68"/>
  <c r="U63"/>
  <c r="U62" s="1"/>
  <c r="U58"/>
  <c r="U56"/>
  <c r="Y56" s="1"/>
  <c r="U51"/>
  <c r="U49"/>
  <c r="U46"/>
  <c r="U44"/>
  <c r="U40"/>
  <c r="U35"/>
  <c r="U30"/>
  <c r="U29" s="1"/>
  <c r="U27"/>
  <c r="Y27" s="1"/>
  <c r="K167"/>
  <c r="K158"/>
  <c r="M158" s="1"/>
  <c r="M145"/>
  <c r="K142"/>
  <c r="M87"/>
  <c r="K85"/>
  <c r="K81"/>
  <c r="K80" s="1"/>
  <c r="K78"/>
  <c r="K77" s="1"/>
  <c r="K75"/>
  <c r="M75" s="1"/>
  <c r="K73"/>
  <c r="K70"/>
  <c r="M70" s="1"/>
  <c r="K68"/>
  <c r="M68" s="1"/>
  <c r="K63"/>
  <c r="K62" s="1"/>
  <c r="K58"/>
  <c r="K56"/>
  <c r="K51"/>
  <c r="M51" s="1"/>
  <c r="K49"/>
  <c r="M49" s="1"/>
  <c r="K46"/>
  <c r="M46" s="1"/>
  <c r="K44"/>
  <c r="K40"/>
  <c r="K35"/>
  <c r="M35" s="1"/>
  <c r="K30"/>
  <c r="K29" s="1"/>
  <c r="K27"/>
  <c r="O85"/>
  <c r="S173"/>
  <c r="M173"/>
  <c r="O167"/>
  <c r="O158"/>
  <c r="S145"/>
  <c r="O142"/>
  <c r="O81"/>
  <c r="O80" s="1"/>
  <c r="O78"/>
  <c r="O77" s="1"/>
  <c r="O75"/>
  <c r="O73"/>
  <c r="S73" s="1"/>
  <c r="O70"/>
  <c r="O68"/>
  <c r="O63"/>
  <c r="O62" s="1"/>
  <c r="O58"/>
  <c r="O56"/>
  <c r="O51"/>
  <c r="O49"/>
  <c r="O46"/>
  <c r="O44"/>
  <c r="O40"/>
  <c r="O35"/>
  <c r="O30"/>
  <c r="O29" s="1"/>
  <c r="O27"/>
  <c r="K84" l="1"/>
  <c r="K83" s="1"/>
  <c r="I84"/>
  <c r="I83" s="1"/>
  <c r="S167"/>
  <c r="Q84"/>
  <c r="Q83" s="1"/>
  <c r="I67"/>
  <c r="S158"/>
  <c r="Q43"/>
  <c r="S44"/>
  <c r="S56"/>
  <c r="S70"/>
  <c r="S80"/>
  <c r="Y70"/>
  <c r="Y80"/>
  <c r="M29"/>
  <c r="S58"/>
  <c r="S142"/>
  <c r="Y29"/>
  <c r="Y46"/>
  <c r="Y58"/>
  <c r="Y167"/>
  <c r="Q48"/>
  <c r="S51"/>
  <c r="Y51"/>
  <c r="S49"/>
  <c r="S62"/>
  <c r="S75"/>
  <c r="Y62"/>
  <c r="Q67"/>
  <c r="M85"/>
  <c r="M56"/>
  <c r="M44"/>
  <c r="U43"/>
  <c r="S85"/>
  <c r="Y40"/>
  <c r="M80"/>
  <c r="S40"/>
  <c r="S35"/>
  <c r="M167"/>
  <c r="Y145"/>
  <c r="S29"/>
  <c r="S46"/>
  <c r="Y73"/>
  <c r="Y60"/>
  <c r="W72"/>
  <c r="I72"/>
  <c r="M62"/>
  <c r="S77"/>
  <c r="U77"/>
  <c r="Y77" s="1"/>
  <c r="M142"/>
  <c r="M77"/>
  <c r="M58"/>
  <c r="I43"/>
  <c r="S68"/>
  <c r="Y35"/>
  <c r="Y49"/>
  <c r="U72"/>
  <c r="Y85"/>
  <c r="Y158"/>
  <c r="W43"/>
  <c r="W67"/>
  <c r="W84"/>
  <c r="W83" s="1"/>
  <c r="S27"/>
  <c r="M40"/>
  <c r="M27"/>
  <c r="I48"/>
  <c r="M73"/>
  <c r="M81"/>
  <c r="S81"/>
  <c r="S101"/>
  <c r="Y81"/>
  <c r="Y101"/>
  <c r="Y142"/>
  <c r="U67"/>
  <c r="Y44"/>
  <c r="Y68"/>
  <c r="U48"/>
  <c r="Q72"/>
  <c r="M63"/>
  <c r="S63"/>
  <c r="Y63"/>
  <c r="Y75"/>
  <c r="W48"/>
  <c r="M30"/>
  <c r="M78"/>
  <c r="S30"/>
  <c r="S78"/>
  <c r="Y30"/>
  <c r="Y87"/>
  <c r="S87"/>
  <c r="M101"/>
  <c r="K67"/>
  <c r="M67" s="1"/>
  <c r="K43"/>
  <c r="O67"/>
  <c r="K48"/>
  <c r="K72"/>
  <c r="O48"/>
  <c r="O43"/>
  <c r="S43" s="1"/>
  <c r="O72"/>
  <c r="I26" l="1"/>
  <c r="I176" s="1"/>
  <c r="Q26"/>
  <c r="Q176" s="1"/>
  <c r="S72"/>
  <c r="M48"/>
  <c r="S48"/>
  <c r="S67"/>
  <c r="Y72"/>
  <c r="M72"/>
  <c r="W26"/>
  <c r="W176" s="1"/>
  <c r="Y140"/>
  <c r="U84"/>
  <c r="U83" s="1"/>
  <c r="Y83" s="1"/>
  <c r="Y43"/>
  <c r="Y67"/>
  <c r="S140"/>
  <c r="M140"/>
  <c r="M43"/>
  <c r="O84"/>
  <c r="S84" s="1"/>
  <c r="Y48"/>
  <c r="U26"/>
  <c r="M84"/>
  <c r="K26"/>
  <c r="K176" s="1"/>
  <c r="O26"/>
  <c r="Y84" l="1"/>
  <c r="Y26"/>
  <c r="U176"/>
  <c r="Y176" s="1"/>
  <c r="O83"/>
  <c r="S83" s="1"/>
  <c r="S26"/>
  <c r="M26"/>
  <c r="M83"/>
  <c r="O176" l="1"/>
  <c r="S176" s="1"/>
  <c r="M176"/>
</calcChain>
</file>

<file path=xl/sharedStrings.xml><?xml version="1.0" encoding="utf-8"?>
<sst xmlns="http://schemas.openxmlformats.org/spreadsheetml/2006/main" count="330" uniqueCount="321">
  <si>
    <t>(тыс. руб.)</t>
  </si>
  <si>
    <t>Код дохода</t>
  </si>
  <si>
    <t>Наименование кода дохода</t>
  </si>
  <si>
    <t xml:space="preserve"> Сумма на 2020 год 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</si>
  <si>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</si>
  <si>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</si>
  <si>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</si>
  <si>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</si>
  <si>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</si>
  <si>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</si>
  <si>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</si>
  <si>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</si>
  <si>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</si>
  <si>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</si>
  <si>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</si>
  <si>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</si>
  <si>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</si>
  <si>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</si>
  <si>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</si>
  <si>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</si>
  <si>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</si>
  <si>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</si>
  <si>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</si>
  <si>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</si>
  <si>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</si>
  <si>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</si>
  <si>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1 05 02 000 02 0000 110</t>
  </si>
  <si>
    <t>Единый налог на вмененный доход для отдельных видов деятельности</t>
  </si>
  <si>
    <t>1 05 03 000 01 0000 110</t>
  </si>
  <si>
    <t>Единый сельскохозяйственный налог</t>
  </si>
  <si>
    <t>1 05 04 000 02 0000 110</t>
  </si>
  <si>
    <t>Налог, взимаемый в связи с применением патентной системы налогообложения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</si>
  <si>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</si>
  <si>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</si>
  <si>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</si>
  <si>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</si>
  <si>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1 06 06 000 00 0000 110</t>
  </si>
  <si>
    <t>Земельный налог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</si>
  <si>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</si>
  <si>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</si>
  <si>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</si>
  <si>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</si>
  <si>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</si>
  <si>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</si>
  <si>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</si>
  <si>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</si>
  <si>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</si>
  <si>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</si>
  <si>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</si>
  <si>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</si>
  <si>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1 11 01 000 00 0000 120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</si>
  <si>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</si>
  <si>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1 11 01 040 04 0000 120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</si>
  <si>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</si>
  <si>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</si>
  <si>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</si>
  <si>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</si>
  <si>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</si>
  <si>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1 11 05 024 04 0000 120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</si>
  <si>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</si>
  <si>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1 11 05 034 04 0000 120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</si>
  <si>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</si>
  <si>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1 11 05 074 04 0000 120</t>
  </si>
  <si>
    <t>Доходы от сдачи в аренду имущества, составляющего казну городских округов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</si>
  <si>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</si>
  <si>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</si>
  <si>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</si>
  <si>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</si>
  <si>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1 11 07 000 00 0000 120</t>
  </si>
  <si>
    <t>Платежи от государственных и муниципальных унитарных предприятий</t>
  </si>
  <si>
    <t>1 11 07 014 04 0000 120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</si>
  <si>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</si>
  <si>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</si>
  <si>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</si>
  <si>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</si>
  <si>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</si>
  <si>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</si>
  <si>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</si>
  <si>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</si>
  <si>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</si>
  <si>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</si>
  <si>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</si>
  <si>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</si>
  <si>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</si>
  <si>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</si>
  <si>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</si>
  <si>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</si>
  <si>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</si>
  <si>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</si>
  <si>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</si>
  <si>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1 13 01 994 04 0000 130</t>
  </si>
  <si>
    <t>Прочие доходы от оказания платных услуг (работ) получателями средств бюджетов городских округов</t>
  </si>
  <si>
    <t>1 13 02 000 00 0000 130</t>
  </si>
  <si>
    <t>Доходы от компенсации затрат государства</t>
  </si>
  <si>
    <t>1 13 02 994 04 0000 130</t>
  </si>
  <si>
    <t>Прочие доходы от компенсации затрат бюджетов городских округов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</si>
  <si>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</si>
  <si>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</si>
  <si>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</si>
  <si>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</si>
  <si>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</si>
  <si>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</si>
  <si>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</si>
  <si>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</si>
  <si>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</si>
  <si>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</si>
  <si>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1 16 00 000 00 0000 000</t>
  </si>
  <si>
    <t>ШТРАФЫ, САНКЦИИ, ВОЗМЕЩЕНИЕ УЩЕРБА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</si>
  <si>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</si>
  <si>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</si>
  <si>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</si>
  <si>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</si>
  <si>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</si>
  <si>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</si>
  <si>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</si>
  <si>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</si>
  <si>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1 17 05 040 04 0001 180</t>
  </si>
  <si>
    <t xml:space="preserve">Прочие неналоговые доходы бюджетов городских округов (плата за размещение НТО)	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</si>
  <si>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</si>
  <si>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</si>
  <si>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</si>
  <si>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</si>
  <si>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</si>
  <si>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</si>
  <si>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2 02 15 001 04 0000 150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</si>
  <si>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</si>
  <si>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</si>
  <si>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</si>
  <si>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2 02 25 169 04 0000 150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</si>
  <si>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</si>
  <si>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2 02 25 567 04 0000 150</t>
  </si>
  <si>
    <t>Субсидии бюджетам городских округов на обеспечение устойчивого развития сельских территорий</t>
  </si>
  <si>
    <t>2 02 29 999 04 0000 150</t>
  </si>
  <si>
    <t>2 02 29 999 04 0001 150</t>
  </si>
  <si>
    <t>2 02 29 999 04 0002 150</t>
  </si>
  <si>
    <t>2 02 29 999 04 0003 150</t>
  </si>
  <si>
    <t>2 02 29 999 04 0005 150</t>
  </si>
  <si>
    <t>2 02 29 999 04 0006 150</t>
  </si>
  <si>
    <t>2 02 29 999 04 0007 150</t>
  </si>
  <si>
    <t>2 02 29 999 04 0008 150</t>
  </si>
  <si>
    <t>2 02 29 999 04 0010 150</t>
  </si>
  <si>
    <t>2 02 29 999 04 0011 150</t>
  </si>
  <si>
    <t>2 02 29 999 04 0012 150</t>
  </si>
  <si>
    <t>2 02 29 999 04 0013 150</t>
  </si>
  <si>
    <t>2 02 29 999 04 0014 150</t>
  </si>
  <si>
    <t>2 02 29 999 04 0015 150</t>
  </si>
  <si>
    <t>2 02 29 999 04 0016 150</t>
  </si>
  <si>
    <t>2 02 29 999 04 0017 150</t>
  </si>
  <si>
    <t>2 02 29 999 04 0018 150</t>
  </si>
  <si>
    <t>2 02 29 999 04 0019 150</t>
  </si>
  <si>
    <t>2 02 29 999 04 0021 150</t>
  </si>
  <si>
    <t>2 02 29 999 04 0022 150</t>
  </si>
  <si>
    <t>2 02 29 999 04 0023 150</t>
  </si>
  <si>
    <t>2 02 29 999 04 0026 150</t>
  </si>
  <si>
    <t>2 02 30 000 00 0000 150</t>
  </si>
  <si>
    <t>Субвенции бюджетам бюджетной системы Российской Федерации</t>
  </si>
  <si>
    <t>2 02 30 022 04 0000 150</t>
  </si>
  <si>
    <t>2 02 30 022 04 0001 150</t>
  </si>
  <si>
    <t>2 02 30 022 04 0002 150</t>
  </si>
  <si>
    <t>2 02 30 024 04 0000 150</t>
  </si>
  <si>
    <t>2 02 30 024 04 0001 150</t>
  </si>
  <si>
    <t>2 02 30 024 04 0002 150</t>
  </si>
  <si>
    <t>2 02 30 024 04 0003 150</t>
  </si>
  <si>
    <t>2 02 30 024 04 0004 150</t>
  </si>
  <si>
    <t>2 02 30 024 04 0005 150</t>
  </si>
  <si>
    <t>2 02 30 024 04 0006 150</t>
  </si>
  <si>
    <t>2 02 30 024 04 0007 150</t>
  </si>
  <si>
    <t>2 02 30 024 04 0008 150</t>
  </si>
  <si>
    <t>2 02 30 024 04 0009 150</t>
  </si>
  <si>
    <t>2 02 30 024 04 0010 150</t>
  </si>
  <si>
    <t>2 02 30 024 04 0011 150</t>
  </si>
  <si>
    <t>2 02 30 029 04 0000 150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</si>
  <si>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</si>
  <si>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2 02 30 029 04 0001 150</t>
  </si>
  <si>
    <t>2 02 30 029 04 0002 150</t>
  </si>
  <si>
    <t>2 02 35 082 04 0000 150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</si>
  <si>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</si>
  <si>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2 02 35 120 04 0000 150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</si>
  <si>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</si>
  <si>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2 02 35 469 04 0000 150</t>
  </si>
  <si>
    <t>Субвенции бюджетам городских округов на проведение Всероссийской переписи населения 2020 года</t>
  </si>
  <si>
    <t>2 02 39 999 04 0000 150</t>
  </si>
  <si>
    <t>Прочие субвенции бюджетам городских округов</t>
  </si>
  <si>
    <t>2 02 39 999 04 0001 150</t>
  </si>
  <si>
    <t>2 02 39 999 04 0002 150</t>
  </si>
  <si>
    <t>2 02 39 999 04 0003 150</t>
  </si>
  <si>
    <t>2 02 39 999 04 0004 150</t>
  </si>
  <si>
    <t>2 02 39 999 04 0005 150</t>
  </si>
  <si>
    <t>2 02 40 000 00 0000 150</t>
  </si>
  <si>
    <t>Иные межбюджетные трансферты</t>
  </si>
  <si>
    <t>2 02 49 999 04 0001 150</t>
  </si>
  <si>
    <t>Прочие межбюджетные трансферты, передаваемые бюджетам городских округов (на создание центров образования цифрового и гуманитарного профилей)</t>
  </si>
  <si>
    <t xml:space="preserve">ИТОГО  </t>
  </si>
  <si>
    <t xml:space="preserve">                                     Приложение № 1 </t>
  </si>
  <si>
    <t xml:space="preserve">                                                                                к Решению Совета депутатов </t>
  </si>
  <si>
    <t xml:space="preserve">                                                                                "О бюджете Раменского городского</t>
  </si>
  <si>
    <t>округа Московской области на 2020 год</t>
  </si>
  <si>
    <t>и на плановый период 2021 и 2022 годов"</t>
  </si>
  <si>
    <t>Субвенции бюджетам городских округов на предоставление гражданам субсидий на оплату жилого помещения и коммунальных услуг, втом числе:</t>
  </si>
  <si>
    <t>Прочие субсидии бюджетам городских округов, в том числе:</t>
  </si>
  <si>
    <t>Субвенции бюджетам городских округов на выполнение передаваемых полномочий субъектов Российской Федерации, в том числе:</t>
  </si>
  <si>
    <t>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</si>
  <si>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</si>
  <si>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</si>
  <si>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на мероприятия по приобретению музыкальных инструментов для муниципальных организаций дополнительного образования сферы культуры Московской области</t>
  </si>
  <si>
    <t>на 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</si>
  <si>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на мероприятия по созданию в муниципальных образовательных организациях: дошкольных, общеобразовательных, 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</t>
  </si>
  <si>
    <t>на мероприятия по организации отдыха детей в каникулярное время</t>
  </si>
  <si>
    <t>на разработку проектной документации по рекультивации полигонов твердых коммунальных отходов</t>
  </si>
  <si>
    <t>на строительство и реконструкцию объектов коммунальной инфраструктуры</t>
  </si>
  <si>
    <t>на строительство и реконструкция объектов водоснабжения</t>
  </si>
  <si>
    <t>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</si>
  <si>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на софинансирование работ по капитальному ремонту и ремонту автомобильных дорог общего пользования местного значения</t>
  </si>
  <si>
    <t>на предоставление доступа к электронным сервисам цифровой инфраструктуры в сфере жилищно-коммунального хозяйства</t>
  </si>
  <si>
    <t>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</si>
  <si>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</si>
  <si>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</si>
  <si>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на оснащение планшетными компьютерами общеобразовательных организаций в Московской области</t>
  </si>
  <si>
    <t>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</si>
  <si>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на устройство и капитальный ремонт электросетевого хозяйства, систем наружного освещения в рамках реализации проекта «Светлый город»</t>
  </si>
  <si>
    <t>на предоставление гражданам субсидий на оплату жилого помещения и коммунальных услуг</t>
  </si>
  <si>
    <t>на обеспечение предоставления гражданам субсидий на оплату жилого помещения и коммунальных услуг</t>
  </si>
  <si>
    <t>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</si>
  <si>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</si>
  <si>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на реализацию мер социальной поддержки и социального обеспечения детей-сирот и детей, оставшихся  без попечения родителей, лиц из их числа в муниципальных и частных организациях  в Московской области для детей-сирот и детей, оставшихся без попечения родителей</t>
  </si>
  <si>
    <t>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</si>
  <si>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</si>
  <si>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на осуществление переданных полномочий Московской области по оформлению в собственность Московской области сибиреязвенных скотомогильников, по обустройству и содержанию сибиреязвенных скотомогильников</t>
  </si>
  <si>
    <t>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</si>
  <si>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</si>
  <si>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на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</si>
  <si>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для  осуществления государственных полномочий Московской области в области земельных отношений</t>
  </si>
  <si>
    <t>на выплату компенсации родительской платы за присмотр и уход за детьми</t>
  </si>
  <si>
    <t>на оплату труда работников, осуществляющих работу по обеспечению выплаты компенсации родительской платы за присмотр и уход за детьми, оплату банковских и почтовых услуг по перечислению компенсации родительской платы за присмотр и уход за детьми</t>
  </si>
  <si>
    <t>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</si>
  <si>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</si>
  <si>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</si>
  <si>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</si>
  <si>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Сумма на 2021 год </t>
  </si>
  <si>
    <t xml:space="preserve"> Сумма на 2022 год </t>
  </si>
  <si>
    <t>2 02 25 210 04 0000 150</t>
  </si>
  <si>
    <t>2 02 25 228 04 0000 150</t>
  </si>
  <si>
    <t>2 02 25 242 04 0000 150</t>
  </si>
  <si>
    <t>2 02 25 519 04 0000 150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</si>
  <si>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</si>
  <si>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</si>
  <si>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</si>
  <si>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Субсидия бюджетам городских округов на поддержку отрасли культуры</t>
  </si>
  <si>
    <t>2 02 29 999 04 0004 150</t>
  </si>
  <si>
    <t>на мероприятия по проведению капитального ремонта в муниципальных общеобразовательных организациях в Московской области</t>
  </si>
  <si>
    <t>2 02 29 999 04 0009 150</t>
  </si>
  <si>
    <t>на рекультивацию полигонов твердых коммунальных отходов</t>
  </si>
  <si>
    <t>2 02 29 999 04 0020 150</t>
  </si>
  <si>
    <t>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</si>
  <si>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>2 02 29 999 04 0024 150</t>
  </si>
  <si>
    <t>2 02 29 999 04 0025 150</t>
  </si>
  <si>
    <t>на обустройство и установку детских игровых площадок на территории парков культуры и отдыха Московской области</t>
  </si>
  <si>
    <t>на устройство и капитальный ремонт архитектурно-художественного освещения в рамках реализации проекта «Светлый город»</t>
  </si>
  <si>
    <t>на ремонт подъездов в многоквартирных домах</t>
  </si>
  <si>
    <t>на приобретение коммунальной техники</t>
  </si>
  <si>
    <t>2 02 29 999 04 0027 150</t>
  </si>
  <si>
    <t>2 02 29 999 04 0028 150</t>
  </si>
  <si>
    <t>2 02 29 999 04 0029 150</t>
  </si>
  <si>
    <t>на проектирование и строительство дошкольных образовательных организаций</t>
  </si>
  <si>
    <t>на капитальные вложения в объекты общего образования</t>
  </si>
  <si>
    <t>на капитальные вложения в общеобразовательные организации в целях обеспечения односменного режима обучения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</si>
  <si>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</si>
  <si>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2 02 35 135 04 0000 150</t>
  </si>
  <si>
    <t>Раменского городского округа Московской области</t>
  </si>
  <si>
    <t xml:space="preserve">Поступления доходов в бюджет Раменского городского округа Московской области на 2020 год и на плановый период 2021 и 2022 годов
</t>
  </si>
  <si>
    <t>2 02 29 999 04 0030 150</t>
  </si>
  <si>
    <t>на реализацию мероприятий по улучшению жилищных условий многодетных семей</t>
  </si>
  <si>
    <t>2 02 29 999 04 0031 150</t>
  </si>
  <si>
    <t>на реализацию мероприятий по обеспечению устойчивого сокращения непригодного для проживания жилищного фонда</t>
  </si>
  <si>
    <t>2 02 25 555 04 0001 150</t>
  </si>
  <si>
    <t>2 02 25 555 04 0002 150</t>
  </si>
  <si>
    <t>Субсидии бюджетам городских округов на  реализацию программ формирования современной городской среды в части благоустройства общественных территорий</t>
  </si>
  <si>
    <t>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</si>
  <si>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Уточнение</t>
  </si>
  <si>
    <t xml:space="preserve"> Сумма на 2021год </t>
  </si>
  <si>
    <t>2 02 35 176 04 0000 150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</si>
  <si>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</si>
  <si>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2 02 25 497 04 0000 150</t>
  </si>
  <si>
    <t>Субсидии бюджетам городских округов на реализацию мероприятий по обеспечению жильем молодых семей</t>
  </si>
  <si>
    <t>2 02 25 027 04 0000 150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</si>
  <si>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</si>
  <si>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"О бюджете Раменского городского округа</t>
  </si>
  <si>
    <t>период 2021 и 2022 годов"</t>
  </si>
  <si>
    <t>Московской области на 2020 год и на плановый</t>
  </si>
  <si>
    <r>
      <t xml:space="preserve">                                                                                от " 18 " декабря  2019 г. №9/1-</t>
    </r>
    <r>
      <rPr>
        <u val="singleAccounting"/>
        <sz val="11"/>
        <rFont val="Times New Roman"/>
        <family val="1"/>
        <charset val="204"/>
      </rPr>
      <t>СД</t>
    </r>
  </si>
  <si>
    <t>2 02 29 999 04 0032 150</t>
  </si>
  <si>
    <t>2 02 25 555 04 0003 150</t>
  </si>
  <si>
    <t>Субсидии бюджетам городских округов на ремонт дворовых территорий</t>
  </si>
  <si>
    <t>на обустройство и установку детских игровых площадок на территории муниципальных образований Московской области</t>
  </si>
  <si>
    <t xml:space="preserve">Прочие межбюджетные трансферты, передаваемые бюджетам городских округов (на возмещение расходов на материально-техническое обеспечение клубов «Активное долголетие») </t>
  </si>
  <si>
    <t>2 02 49 999 04 0002 150</t>
  </si>
  <si>
    <t>2 02 25 304 04 0000 150</t>
  </si>
  <si>
    <t xml:space="preserve"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</si>
  <si>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>на 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</si>
  <si>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обучения( за искдючением обучающихся по основным общеобразовательным программам начального общего образования  в муниципальных общеобразовательных организациях в Московской области</t>
  </si>
  <si>
    <t>2 02 29 999 04 0034 150</t>
  </si>
  <si>
    <t>на капитальный ремонт канализационных коллекторов и канализационных насосных станций</t>
  </si>
  <si>
    <t>2 02 29 999 04 0035 150</t>
  </si>
  <si>
    <t>на софинансирование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</t>
  </si>
  <si>
    <t>2 02 29 999 04 0033 150</t>
  </si>
  <si>
    <t xml:space="preserve">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 </t>
  </si>
  <si>
    <t>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</si>
  <si>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2 02 29 999 04 0036 150</t>
  </si>
  <si>
    <t>на строительство (реконструкцию) объектов культуры</t>
  </si>
  <si>
    <t>2 02 30 021 04 0000 150</t>
  </si>
  <si>
    <t>Субвенции бюджетам городских округов на ежемесячное денежное вознаграждение за классное руководство</t>
  </si>
  <si>
    <t>2 02 29 999 04 0037 150</t>
  </si>
  <si>
    <t xml:space="preserve">на соблюдение требований законодательства в области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 </t>
  </si>
  <si>
    <t>2 02 35 303 04 0000 150</t>
  </si>
  <si>
    <t xml:space="preserve"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</si>
  <si>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2 02 25 555 04 0004 150</t>
  </si>
  <si>
    <t xml:space="preserve">Субсидии бюджетам городских округов на ремонт дворовых территорий (требующих ямочного ремонта асфальтового покрытия) </t>
  </si>
  <si>
    <t>2 02 29 999 04 0038 150</t>
  </si>
  <si>
    <t>на  реализацию проектов граждан, сформированных в рамках практик инициативного бюджетирования</t>
  </si>
  <si>
    <t xml:space="preserve">"О внесении изменений в Решение Совета депутатов </t>
  </si>
  <si>
    <t>от " 28 " октября  2020 г. № 13/5-СД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</si>
</sst>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</numFmts>
  <fonts count="12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 val="singleAccounting"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5" fillId="0" borderId="1" xfId="0" applyFont="1" applyBorder="1"/>
    <xf numFmtId="0" fontId="0" fillId="0" borderId="0" xfId="0" applyFont="1"/>
    <xf numFmtId="0" fontId="2" fillId="0" borderId="0" xfId="0" applyFont="1" applyAlignment="1">
      <alignment horizontal="right"/>
    </xf>
    <xf numFmtId="0" fontId="7" fillId="2" borderId="0" xfId="0" applyFont="1" applyFill="1"/>
    <xf numFmtId="0" fontId="0" fillId="2" borderId="0" xfId="0" applyFill="1"/>
    <xf numFmtId="0" fontId="8" fillId="2" borderId="0" xfId="0" applyFont="1" applyFill="1"/>
    <xf numFmtId="0" fontId="2" fillId="0" borderId="0" xfId="0" applyFont="1" applyFill="1"/>
    <xf numFmtId="0" fontId="0" fillId="0" borderId="0" xfId="0" applyFill="1"/>
    <xf numFmtId="4" fontId="10" fillId="3" borderId="2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>
      <alignment horizontal="right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4" fontId="10" fillId="3" borderId="3" xfId="0" applyNumberFormat="1" applyFont="1" applyFill="1" applyBorder="1" applyAlignment="1">
      <alignment horizontal="right" vertical="center" wrapText="1"/>
    </xf>
    <xf numFmtId="4" fontId="10" fillId="3" borderId="5" xfId="0" applyNumberFormat="1" applyFont="1" applyFill="1" applyBorder="1" applyAlignment="1">
      <alignment horizontal="right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justify" vertical="center" wrapText="1"/>
    </xf>
    <xf numFmtId="0" fontId="10" fillId="0" borderId="4" xfId="0" applyNumberFormat="1" applyFont="1" applyFill="1" applyBorder="1" applyAlignment="1">
      <alignment horizontal="justify" vertical="center" wrapText="1"/>
    </xf>
    <xf numFmtId="0" fontId="10" fillId="0" borderId="5" xfId="0" applyNumberFormat="1" applyFont="1" applyFill="1" applyBorder="1" applyAlignment="1">
      <alignment horizontal="justify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justify" vertical="center" wrapText="1"/>
    </xf>
    <xf numFmtId="0" fontId="3" fillId="0" borderId="4" xfId="0" applyNumberFormat="1" applyFont="1" applyFill="1" applyBorder="1" applyAlignment="1">
      <alignment horizontal="justify" vertical="center" wrapText="1"/>
    </xf>
    <xf numFmtId="0" fontId="3" fillId="0" borderId="5" xfId="0" applyNumberFormat="1" applyFont="1" applyFill="1" applyBorder="1" applyAlignment="1">
      <alignment horizontal="justify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3" fontId="11" fillId="3" borderId="3" xfId="0" applyNumberFormat="1" applyFont="1" applyFill="1" applyBorder="1" applyAlignment="1">
      <alignment horizontal="right" vertical="center" wrapText="1"/>
    </xf>
    <xf numFmtId="3" fontId="11" fillId="3" borderId="5" xfId="0" applyNumberFormat="1" applyFont="1" applyFill="1" applyBorder="1" applyAlignment="1">
      <alignment horizontal="righ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right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justify" vertical="center" wrapText="1"/>
    </xf>
    <xf numFmtId="0" fontId="11" fillId="0" borderId="4" xfId="0" applyNumberFormat="1" applyFont="1" applyFill="1" applyBorder="1" applyAlignment="1">
      <alignment horizontal="justify" vertical="center" wrapText="1"/>
    </xf>
    <xf numFmtId="0" fontId="11" fillId="0" borderId="5" xfId="0" applyNumberFormat="1" applyFont="1" applyFill="1" applyBorder="1" applyAlignment="1">
      <alignment horizontal="justify" vertical="center" wrapText="1"/>
    </xf>
    <xf numFmtId="4" fontId="11" fillId="3" borderId="3" xfId="0" applyNumberFormat="1" applyFont="1" applyFill="1" applyBorder="1" applyAlignment="1">
      <alignment horizontal="right" vertical="center" wrapText="1"/>
    </xf>
    <xf numFmtId="4" fontId="11" fillId="3" borderId="5" xfId="0" applyNumberFormat="1" applyFont="1" applyFill="1" applyBorder="1" applyAlignment="1">
      <alignment horizontal="right"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5" fillId="3" borderId="2" xfId="0" applyNumberFormat="1" applyFont="1" applyFill="1" applyBorder="1" applyAlignment="1">
      <alignment horizontal="right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3" fontId="6" fillId="3" borderId="5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justify" vertical="center" wrapText="1"/>
    </xf>
    <xf numFmtId="0" fontId="5" fillId="0" borderId="4" xfId="0" applyNumberFormat="1" applyFont="1" applyBorder="1" applyAlignment="1">
      <alignment horizontal="justify" vertical="center" wrapText="1"/>
    </xf>
    <xf numFmtId="0" fontId="5" fillId="0" borderId="5" xfId="0" applyNumberFormat="1" applyFont="1" applyBorder="1" applyAlignment="1">
      <alignment horizontal="justify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/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justify" vertical="center" wrapText="1"/>
    </xf>
    <xf numFmtId="0" fontId="6" fillId="0" borderId="4" xfId="0" applyNumberFormat="1" applyFont="1" applyBorder="1" applyAlignment="1">
      <alignment horizontal="justify" vertical="center" wrapText="1"/>
    </xf>
    <xf numFmtId="0" fontId="6" fillId="0" borderId="5" xfId="0" applyNumberFormat="1" applyFont="1" applyBorder="1" applyAlignment="1">
      <alignment horizontal="justify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/>
    </xf>
    <xf numFmtId="0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5" xfId="0" applyNumberFormat="1" applyFont="1" applyFill="1" applyBorder="1" applyAlignment="1">
      <alignment horizontal="right" vertical="center" wrapText="1"/>
    </xf>
    <xf numFmtId="0" fontId="11" fillId="0" borderId="2" xfId="0" applyNumberFormat="1" applyFont="1" applyFill="1" applyBorder="1" applyAlignment="1">
      <alignment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" fontId="6" fillId="3" borderId="2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11" fillId="3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76"/>
  <sheetViews>
    <sheetView tabSelected="1" view="pageBreakPreview" zoomScaleSheetLayoutView="100" workbookViewId="0">
      <selection activeCell="G9" sqref="G9:Z9"/>
    </sheetView>
  </sheetViews>
  <sheetFormatPr defaultRowHeight="15"/>
  <cols>
    <col min="1" max="1" width="9.140625" customWidth="1"/>
    <col min="2" max="2" width="18.42578125" customWidth="1"/>
    <col min="3" max="7" width="9.140625" customWidth="1"/>
    <col min="8" max="8" width="8.140625" customWidth="1"/>
    <col min="9" max="12" width="8.140625" hidden="1" customWidth="1"/>
    <col min="13" max="13" width="8.140625" style="9" customWidth="1"/>
    <col min="14" max="14" width="7.5703125" style="9" customWidth="1"/>
    <col min="15" max="18" width="7.85546875" style="9" hidden="1" customWidth="1"/>
    <col min="19" max="20" width="7.85546875" style="9" customWidth="1"/>
    <col min="21" max="24" width="7.85546875" style="9" hidden="1" customWidth="1"/>
    <col min="25" max="26" width="7.85546875" style="9" customWidth="1"/>
    <col min="27" max="28" width="9.140625" customWidth="1"/>
  </cols>
  <sheetData>
    <row r="1" spans="1:26">
      <c r="G1" s="60" t="s">
        <v>193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>
      <c r="G2" s="61" t="s">
        <v>194</v>
      </c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>
      <c r="G3" s="61" t="s">
        <v>268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>
      <c r="G4" s="61" t="s">
        <v>319</v>
      </c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>
      <c r="G5" s="61" t="s">
        <v>268</v>
      </c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>
      <c r="G6" s="61" t="s">
        <v>286</v>
      </c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>
      <c r="G7" s="61" t="s">
        <v>288</v>
      </c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>
      <c r="G8" s="61" t="s">
        <v>287</v>
      </c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>
      <c r="G9" s="61" t="s">
        <v>320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</row>
    <row r="11" spans="1:26">
      <c r="A11" s="1"/>
      <c r="B11" s="1"/>
      <c r="C11" s="1"/>
      <c r="D11" s="1"/>
      <c r="E11" s="1"/>
      <c r="F11" s="4"/>
      <c r="G11" s="60" t="s">
        <v>193</v>
      </c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>
      <c r="A12" s="1"/>
      <c r="B12" s="1"/>
      <c r="C12" s="1"/>
      <c r="D12" s="1"/>
      <c r="E12" s="1"/>
      <c r="F12" s="4"/>
      <c r="G12" s="61" t="s">
        <v>194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>
      <c r="A13" s="1"/>
      <c r="B13" s="1"/>
      <c r="C13" s="1"/>
      <c r="D13" s="1"/>
      <c r="E13" s="1"/>
      <c r="F13" s="4"/>
      <c r="G13" s="61" t="s">
        <v>268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>
      <c r="A14" s="1"/>
      <c r="B14" s="1"/>
      <c r="C14" s="1"/>
      <c r="D14" s="1"/>
      <c r="E14" s="61" t="s">
        <v>195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>
      <c r="A15" s="1"/>
      <c r="B15" s="1"/>
      <c r="C15" s="61" t="s">
        <v>196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>
      <c r="A16" s="1"/>
      <c r="B16" s="1"/>
      <c r="C16" s="1"/>
      <c r="D16" s="1"/>
      <c r="E16" s="1"/>
      <c r="F16" s="61" t="s">
        <v>197</v>
      </c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ht="17.25">
      <c r="A17" s="1"/>
      <c r="B17" s="1"/>
      <c r="C17" s="61" t="s">
        <v>289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>
      <c r="A20" s="2"/>
      <c r="B20" s="2"/>
      <c r="C20" s="2"/>
      <c r="D20" s="2"/>
      <c r="E20" s="2"/>
      <c r="F20" s="2"/>
      <c r="G20" s="2"/>
      <c r="H20" s="2"/>
      <c r="I20" s="67"/>
      <c r="J20" s="67"/>
      <c r="K20" s="67"/>
      <c r="L20" s="67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37.5" customHeight="1">
      <c r="A21" s="66" t="s">
        <v>269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20.25" customHeight="1">
      <c r="A22" s="65" t="s">
        <v>0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spans="1:26" ht="28.5" customHeight="1">
      <c r="A23" s="68" t="s">
        <v>1</v>
      </c>
      <c r="B23" s="68"/>
      <c r="C23" s="68" t="s">
        <v>2</v>
      </c>
      <c r="D23" s="68"/>
      <c r="E23" s="68"/>
      <c r="F23" s="68"/>
      <c r="G23" s="68"/>
      <c r="H23" s="68"/>
      <c r="I23" s="69" t="s">
        <v>3</v>
      </c>
      <c r="J23" s="69"/>
      <c r="K23" s="69" t="s">
        <v>278</v>
      </c>
      <c r="L23" s="69"/>
      <c r="M23" s="52" t="s">
        <v>3</v>
      </c>
      <c r="N23" s="52"/>
      <c r="O23" s="52" t="s">
        <v>238</v>
      </c>
      <c r="P23" s="52"/>
      <c r="Q23" s="52" t="s">
        <v>278</v>
      </c>
      <c r="R23" s="52"/>
      <c r="S23" s="52" t="s">
        <v>279</v>
      </c>
      <c r="T23" s="52"/>
      <c r="U23" s="52" t="s">
        <v>239</v>
      </c>
      <c r="V23" s="52"/>
      <c r="W23" s="52" t="s">
        <v>278</v>
      </c>
      <c r="X23" s="52"/>
      <c r="Y23" s="52" t="s">
        <v>239</v>
      </c>
      <c r="Z23" s="52"/>
    </row>
    <row r="24" spans="1:26" ht="24" customHeight="1">
      <c r="A24" s="68"/>
      <c r="B24" s="68"/>
      <c r="C24" s="68"/>
      <c r="D24" s="68"/>
      <c r="E24" s="68"/>
      <c r="F24" s="68"/>
      <c r="G24" s="68"/>
      <c r="H24" s="68"/>
      <c r="I24" s="69"/>
      <c r="J24" s="69"/>
      <c r="K24" s="69"/>
      <c r="L24" s="6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21" customHeight="1">
      <c r="A25" s="64">
        <v>1</v>
      </c>
      <c r="B25" s="64"/>
      <c r="C25" s="64">
        <v>2</v>
      </c>
      <c r="D25" s="64"/>
      <c r="E25" s="64"/>
      <c r="F25" s="64"/>
      <c r="G25" s="64"/>
      <c r="H25" s="64"/>
      <c r="I25" s="64">
        <v>3</v>
      </c>
      <c r="J25" s="64"/>
      <c r="K25" s="64">
        <v>3</v>
      </c>
      <c r="L25" s="64"/>
      <c r="M25" s="53">
        <v>3</v>
      </c>
      <c r="N25" s="53"/>
      <c r="O25" s="53">
        <v>4</v>
      </c>
      <c r="P25" s="53"/>
      <c r="Q25" s="53">
        <v>3</v>
      </c>
      <c r="R25" s="53"/>
      <c r="S25" s="53">
        <v>4</v>
      </c>
      <c r="T25" s="53"/>
      <c r="U25" s="53">
        <v>5</v>
      </c>
      <c r="V25" s="53"/>
      <c r="W25" s="53">
        <v>3</v>
      </c>
      <c r="X25" s="53"/>
      <c r="Y25" s="53">
        <v>5</v>
      </c>
      <c r="Z25" s="53"/>
    </row>
    <row r="26" spans="1:26" ht="24" customHeight="1">
      <c r="A26" s="54" t="s">
        <v>4</v>
      </c>
      <c r="B26" s="54"/>
      <c r="C26" s="55" t="s">
        <v>5</v>
      </c>
      <c r="D26" s="56"/>
      <c r="E26" s="56"/>
      <c r="F26" s="56"/>
      <c r="G26" s="56"/>
      <c r="H26" s="57"/>
      <c r="I26" s="62">
        <f>I27+I29+I35+I40+I43+I48+I62+I67+I72+I77+I80</f>
        <v>5755854.5099999998</v>
      </c>
      <c r="J26" s="63"/>
      <c r="K26" s="82">
        <f>K27+K29+K35+K40+K43+K48+K62+K67+K72+K77+K80</f>
        <v>0</v>
      </c>
      <c r="L26" s="82"/>
      <c r="M26" s="44">
        <f>I26+K26</f>
        <v>5755854.5099999998</v>
      </c>
      <c r="N26" s="44"/>
      <c r="O26" s="44">
        <f>O27+O29+O35+O40+O43+O48+O62+O67+O72+O77+O80</f>
        <v>7174271.2399999993</v>
      </c>
      <c r="P26" s="44"/>
      <c r="Q26" s="44">
        <f>Q27+Q29+Q35+Q40+Q43+Q48+Q62+Q67+Q72+Q77+Q80</f>
        <v>0</v>
      </c>
      <c r="R26" s="44"/>
      <c r="S26" s="44">
        <f>O26+Q26</f>
        <v>7174271.2399999993</v>
      </c>
      <c r="T26" s="44"/>
      <c r="U26" s="44">
        <f>U27+U29+U35+U40+U43+U48+U62+U67+U72+U77+U80</f>
        <v>6631890.7000000002</v>
      </c>
      <c r="V26" s="44"/>
      <c r="W26" s="44">
        <f>W27+W29+W35+W40+W43+W48+W62+W67+W72+W77+W80</f>
        <v>0</v>
      </c>
      <c r="X26" s="44"/>
      <c r="Y26" s="44">
        <f>U26+W26</f>
        <v>6631890.7000000002</v>
      </c>
      <c r="Z26" s="44"/>
    </row>
    <row r="27" spans="1:26" ht="23.25" customHeight="1">
      <c r="A27" s="54" t="s">
        <v>6</v>
      </c>
      <c r="B27" s="54"/>
      <c r="C27" s="55" t="s">
        <v>7</v>
      </c>
      <c r="D27" s="56"/>
      <c r="E27" s="56"/>
      <c r="F27" s="56"/>
      <c r="G27" s="56"/>
      <c r="H27" s="57"/>
      <c r="I27" s="62">
        <f>I28</f>
        <v>2811646.6</v>
      </c>
      <c r="J27" s="63"/>
      <c r="K27" s="82">
        <f>K28</f>
        <v>0</v>
      </c>
      <c r="L27" s="82"/>
      <c r="M27" s="44">
        <f t="shared" ref="M27:M91" si="0">I27+K27</f>
        <v>2811646.6</v>
      </c>
      <c r="N27" s="44"/>
      <c r="O27" s="44">
        <f>O28</f>
        <v>3443582.0599999996</v>
      </c>
      <c r="P27" s="44"/>
      <c r="Q27" s="44">
        <f>Q28</f>
        <v>0</v>
      </c>
      <c r="R27" s="44"/>
      <c r="S27" s="44">
        <f t="shared" ref="S27:S91" si="1">O27+Q27</f>
        <v>3443582.0599999996</v>
      </c>
      <c r="T27" s="44"/>
      <c r="U27" s="44">
        <f>U28</f>
        <v>2691007.01</v>
      </c>
      <c r="V27" s="44"/>
      <c r="W27" s="44">
        <f>W28</f>
        <v>0</v>
      </c>
      <c r="X27" s="44"/>
      <c r="Y27" s="44">
        <f t="shared" ref="Y27:Y90" si="2">U27+W27</f>
        <v>2691007.01</v>
      </c>
      <c r="Z27" s="44"/>
    </row>
    <row r="28" spans="1:26" s="3" customFormat="1" ht="22.5" customHeight="1">
      <c r="A28" s="45" t="s">
        <v>8</v>
      </c>
      <c r="B28" s="45"/>
      <c r="C28" s="46" t="s">
        <v>9</v>
      </c>
      <c r="D28" s="47"/>
      <c r="E28" s="47"/>
      <c r="F28" s="47"/>
      <c r="G28" s="47"/>
      <c r="H28" s="48"/>
      <c r="I28" s="49">
        <v>2811646.6</v>
      </c>
      <c r="J28" s="50"/>
      <c r="K28" s="77">
        <v>0</v>
      </c>
      <c r="L28" s="77"/>
      <c r="M28" s="43">
        <f t="shared" si="0"/>
        <v>2811646.6</v>
      </c>
      <c r="N28" s="43"/>
      <c r="O28" s="43">
        <v>3443582.0599999996</v>
      </c>
      <c r="P28" s="43"/>
      <c r="Q28" s="43">
        <v>0</v>
      </c>
      <c r="R28" s="43"/>
      <c r="S28" s="43">
        <f t="shared" si="1"/>
        <v>3443582.0599999996</v>
      </c>
      <c r="T28" s="43"/>
      <c r="U28" s="43">
        <v>2691007.01</v>
      </c>
      <c r="V28" s="43"/>
      <c r="W28" s="43">
        <v>0</v>
      </c>
      <c r="X28" s="43"/>
      <c r="Y28" s="43">
        <f t="shared" si="2"/>
        <v>2691007.01</v>
      </c>
      <c r="Z28" s="43"/>
    </row>
    <row r="29" spans="1:26" ht="31.5" customHeight="1">
      <c r="A29" s="54" t="s">
        <v>10</v>
      </c>
      <c r="B29" s="54"/>
      <c r="C29" s="55" t="s">
        <v>11</v>
      </c>
      <c r="D29" s="56"/>
      <c r="E29" s="56"/>
      <c r="F29" s="56"/>
      <c r="G29" s="56"/>
      <c r="H29" s="57"/>
      <c r="I29" s="58">
        <f>I30</f>
        <v>175218</v>
      </c>
      <c r="J29" s="59"/>
      <c r="K29" s="79">
        <f>K30</f>
        <v>0</v>
      </c>
      <c r="L29" s="79"/>
      <c r="M29" s="44">
        <f t="shared" si="0"/>
        <v>175218</v>
      </c>
      <c r="N29" s="44"/>
      <c r="O29" s="44">
        <f>O30</f>
        <v>175405</v>
      </c>
      <c r="P29" s="44"/>
      <c r="Q29" s="44">
        <f>Q30</f>
        <v>0</v>
      </c>
      <c r="R29" s="44"/>
      <c r="S29" s="44">
        <f t="shared" si="1"/>
        <v>175405</v>
      </c>
      <c r="T29" s="44"/>
      <c r="U29" s="44">
        <f>U30</f>
        <v>169460</v>
      </c>
      <c r="V29" s="44"/>
      <c r="W29" s="44">
        <f>W30</f>
        <v>0</v>
      </c>
      <c r="X29" s="44"/>
      <c r="Y29" s="44">
        <f t="shared" si="2"/>
        <v>169460</v>
      </c>
      <c r="Z29" s="44"/>
    </row>
    <row r="30" spans="1:26" ht="30.75" customHeight="1">
      <c r="A30" s="54" t="s">
        <v>12</v>
      </c>
      <c r="B30" s="54"/>
      <c r="C30" s="55" t="s">
        <v>13</v>
      </c>
      <c r="D30" s="56"/>
      <c r="E30" s="56"/>
      <c r="F30" s="56"/>
      <c r="G30" s="56"/>
      <c r="H30" s="57"/>
      <c r="I30" s="58">
        <f>I31+I32+I33+I34</f>
        <v>175218</v>
      </c>
      <c r="J30" s="59"/>
      <c r="K30" s="79">
        <f>K31+K32+K33+K34</f>
        <v>0</v>
      </c>
      <c r="L30" s="79"/>
      <c r="M30" s="44">
        <f t="shared" si="0"/>
        <v>175218</v>
      </c>
      <c r="N30" s="44"/>
      <c r="O30" s="44">
        <f>O31+O32+O33+O34</f>
        <v>175405</v>
      </c>
      <c r="P30" s="44"/>
      <c r="Q30" s="44">
        <f>Q31+Q32+Q33+Q34</f>
        <v>0</v>
      </c>
      <c r="R30" s="44"/>
      <c r="S30" s="44">
        <f t="shared" si="1"/>
        <v>175405</v>
      </c>
      <c r="T30" s="44"/>
      <c r="U30" s="44">
        <f>U31+U32+U33+U34</f>
        <v>169460</v>
      </c>
      <c r="V30" s="44"/>
      <c r="W30" s="44">
        <f>W31+W32+W33+W34</f>
        <v>0</v>
      </c>
      <c r="X30" s="44"/>
      <c r="Y30" s="44">
        <f t="shared" si="2"/>
        <v>169460</v>
      </c>
      <c r="Z30" s="44"/>
    </row>
    <row r="31" spans="1:26" ht="64.5" customHeight="1">
      <c r="A31" s="45" t="s">
        <v>14</v>
      </c>
      <c r="B31" s="45"/>
      <c r="C31" s="46" t="s">
        <v>15</v>
      </c>
      <c r="D31" s="47"/>
      <c r="E31" s="47"/>
      <c r="F31" s="47"/>
      <c r="G31" s="47"/>
      <c r="H31" s="48"/>
      <c r="I31" s="49">
        <v>81860</v>
      </c>
      <c r="J31" s="50"/>
      <c r="K31" s="77">
        <v>0</v>
      </c>
      <c r="L31" s="77"/>
      <c r="M31" s="43">
        <f t="shared" si="0"/>
        <v>81860</v>
      </c>
      <c r="N31" s="43"/>
      <c r="O31" s="43">
        <v>81964</v>
      </c>
      <c r="P31" s="43"/>
      <c r="Q31" s="43">
        <v>0</v>
      </c>
      <c r="R31" s="43"/>
      <c r="S31" s="43">
        <f t="shared" si="1"/>
        <v>81964</v>
      </c>
      <c r="T31" s="43"/>
      <c r="U31" s="43">
        <v>79263</v>
      </c>
      <c r="V31" s="43"/>
      <c r="W31" s="43">
        <v>0</v>
      </c>
      <c r="X31" s="43"/>
      <c r="Y31" s="43">
        <f t="shared" si="2"/>
        <v>79263</v>
      </c>
      <c r="Z31" s="43"/>
    </row>
    <row r="32" spans="1:26" ht="79.5" customHeight="1">
      <c r="A32" s="45" t="s">
        <v>16</v>
      </c>
      <c r="B32" s="45"/>
      <c r="C32" s="46" t="s">
        <v>17</v>
      </c>
      <c r="D32" s="47"/>
      <c r="E32" s="47"/>
      <c r="F32" s="47"/>
      <c r="G32" s="47"/>
      <c r="H32" s="48"/>
      <c r="I32" s="49">
        <v>414</v>
      </c>
      <c r="J32" s="50"/>
      <c r="K32" s="77">
        <v>0</v>
      </c>
      <c r="L32" s="77"/>
      <c r="M32" s="43">
        <f t="shared" si="0"/>
        <v>414</v>
      </c>
      <c r="N32" s="43"/>
      <c r="O32" s="43">
        <v>409</v>
      </c>
      <c r="P32" s="43"/>
      <c r="Q32" s="43">
        <v>0</v>
      </c>
      <c r="R32" s="43"/>
      <c r="S32" s="43">
        <f t="shared" si="1"/>
        <v>409</v>
      </c>
      <c r="T32" s="43"/>
      <c r="U32" s="43">
        <v>390</v>
      </c>
      <c r="V32" s="43"/>
      <c r="W32" s="43">
        <v>0</v>
      </c>
      <c r="X32" s="43"/>
      <c r="Y32" s="43">
        <f t="shared" si="2"/>
        <v>390</v>
      </c>
      <c r="Z32" s="43"/>
    </row>
    <row r="33" spans="1:26" ht="63.75" customHeight="1">
      <c r="A33" s="45" t="s">
        <v>18</v>
      </c>
      <c r="B33" s="45"/>
      <c r="C33" s="46" t="s">
        <v>19</v>
      </c>
      <c r="D33" s="47"/>
      <c r="E33" s="47"/>
      <c r="F33" s="47"/>
      <c r="G33" s="47"/>
      <c r="H33" s="48"/>
      <c r="I33" s="49">
        <v>107298</v>
      </c>
      <c r="J33" s="50"/>
      <c r="K33" s="77">
        <v>0</v>
      </c>
      <c r="L33" s="77"/>
      <c r="M33" s="43">
        <f t="shared" si="0"/>
        <v>107298</v>
      </c>
      <c r="N33" s="43"/>
      <c r="O33" s="43">
        <v>106767</v>
      </c>
      <c r="P33" s="43"/>
      <c r="Q33" s="43">
        <v>0</v>
      </c>
      <c r="R33" s="43"/>
      <c r="S33" s="43">
        <f t="shared" si="1"/>
        <v>106767</v>
      </c>
      <c r="T33" s="43"/>
      <c r="U33" s="43">
        <v>102635</v>
      </c>
      <c r="V33" s="43"/>
      <c r="W33" s="43">
        <v>0</v>
      </c>
      <c r="X33" s="43"/>
      <c r="Y33" s="43">
        <f t="shared" si="2"/>
        <v>102635</v>
      </c>
      <c r="Z33" s="43"/>
    </row>
    <row r="34" spans="1:26" ht="61.5" customHeight="1">
      <c r="A34" s="45" t="s">
        <v>20</v>
      </c>
      <c r="B34" s="45"/>
      <c r="C34" s="46" t="s">
        <v>21</v>
      </c>
      <c r="D34" s="47"/>
      <c r="E34" s="47"/>
      <c r="F34" s="47"/>
      <c r="G34" s="47"/>
      <c r="H34" s="48"/>
      <c r="I34" s="49">
        <v>-14354</v>
      </c>
      <c r="J34" s="50"/>
      <c r="K34" s="77">
        <v>0</v>
      </c>
      <c r="L34" s="77"/>
      <c r="M34" s="43">
        <f t="shared" si="0"/>
        <v>-14354</v>
      </c>
      <c r="N34" s="43"/>
      <c r="O34" s="43">
        <v>-13735</v>
      </c>
      <c r="P34" s="43"/>
      <c r="Q34" s="43">
        <v>0</v>
      </c>
      <c r="R34" s="43"/>
      <c r="S34" s="43">
        <f t="shared" si="1"/>
        <v>-13735</v>
      </c>
      <c r="T34" s="43"/>
      <c r="U34" s="43">
        <v>-12828</v>
      </c>
      <c r="V34" s="43"/>
      <c r="W34" s="43">
        <v>0</v>
      </c>
      <c r="X34" s="43"/>
      <c r="Y34" s="43">
        <f t="shared" si="2"/>
        <v>-12828</v>
      </c>
      <c r="Z34" s="43"/>
    </row>
    <row r="35" spans="1:26" ht="24" customHeight="1">
      <c r="A35" s="54" t="s">
        <v>22</v>
      </c>
      <c r="B35" s="54"/>
      <c r="C35" s="55" t="s">
        <v>23</v>
      </c>
      <c r="D35" s="56"/>
      <c r="E35" s="56"/>
      <c r="F35" s="56"/>
      <c r="G35" s="56"/>
      <c r="H35" s="57"/>
      <c r="I35" s="58">
        <f>I36+I37+I38+I39</f>
        <v>721961</v>
      </c>
      <c r="J35" s="59"/>
      <c r="K35" s="79">
        <f>K36+K37+K38+K39</f>
        <v>0</v>
      </c>
      <c r="L35" s="79"/>
      <c r="M35" s="44">
        <f t="shared" si="0"/>
        <v>721961</v>
      </c>
      <c r="N35" s="44"/>
      <c r="O35" s="44">
        <f>O36+O37+O38+O39</f>
        <v>1227789.68</v>
      </c>
      <c r="P35" s="44"/>
      <c r="Q35" s="44">
        <f>Q36+Q37+Q38+Q39</f>
        <v>0</v>
      </c>
      <c r="R35" s="44"/>
      <c r="S35" s="44">
        <f t="shared" si="1"/>
        <v>1227789.68</v>
      </c>
      <c r="T35" s="44"/>
      <c r="U35" s="44">
        <f>U36+U37+U38+U39</f>
        <v>1388182.29</v>
      </c>
      <c r="V35" s="44"/>
      <c r="W35" s="44">
        <f>W36+W37+W38+W39</f>
        <v>0</v>
      </c>
      <c r="X35" s="44"/>
      <c r="Y35" s="44">
        <f t="shared" si="2"/>
        <v>1388182.29</v>
      </c>
      <c r="Z35" s="44"/>
    </row>
    <row r="36" spans="1:26" s="3" customFormat="1" ht="29.25" customHeight="1">
      <c r="A36" s="45" t="s">
        <v>24</v>
      </c>
      <c r="B36" s="45"/>
      <c r="C36" s="46" t="s">
        <v>25</v>
      </c>
      <c r="D36" s="47"/>
      <c r="E36" s="47"/>
      <c r="F36" s="47"/>
      <c r="G36" s="47"/>
      <c r="H36" s="48"/>
      <c r="I36" s="49">
        <v>580522</v>
      </c>
      <c r="J36" s="50"/>
      <c r="K36" s="77">
        <v>0</v>
      </c>
      <c r="L36" s="77"/>
      <c r="M36" s="43">
        <f t="shared" si="0"/>
        <v>580522</v>
      </c>
      <c r="N36" s="43"/>
      <c r="O36" s="43">
        <v>1141784.68</v>
      </c>
      <c r="P36" s="43"/>
      <c r="Q36" s="43">
        <v>0</v>
      </c>
      <c r="R36" s="43"/>
      <c r="S36" s="43">
        <f t="shared" si="1"/>
        <v>1141784.68</v>
      </c>
      <c r="T36" s="43"/>
      <c r="U36" s="43">
        <v>1321585.29</v>
      </c>
      <c r="V36" s="43"/>
      <c r="W36" s="43">
        <v>0</v>
      </c>
      <c r="X36" s="43"/>
      <c r="Y36" s="43">
        <f t="shared" si="2"/>
        <v>1321585.29</v>
      </c>
      <c r="Z36" s="43"/>
    </row>
    <row r="37" spans="1:26" s="3" customFormat="1" ht="21" customHeight="1">
      <c r="A37" s="45" t="s">
        <v>26</v>
      </c>
      <c r="B37" s="45"/>
      <c r="C37" s="46" t="s">
        <v>27</v>
      </c>
      <c r="D37" s="47"/>
      <c r="E37" s="47"/>
      <c r="F37" s="47"/>
      <c r="G37" s="47"/>
      <c r="H37" s="48"/>
      <c r="I37" s="49">
        <v>98238</v>
      </c>
      <c r="J37" s="50"/>
      <c r="K37" s="77">
        <v>0</v>
      </c>
      <c r="L37" s="77"/>
      <c r="M37" s="43">
        <f t="shared" si="0"/>
        <v>98238</v>
      </c>
      <c r="N37" s="43"/>
      <c r="O37" s="43">
        <v>25970</v>
      </c>
      <c r="P37" s="43"/>
      <c r="Q37" s="43">
        <v>0</v>
      </c>
      <c r="R37" s="43"/>
      <c r="S37" s="43">
        <f t="shared" si="1"/>
        <v>25970</v>
      </c>
      <c r="T37" s="43"/>
      <c r="U37" s="43">
        <v>0</v>
      </c>
      <c r="V37" s="43"/>
      <c r="W37" s="43">
        <v>0</v>
      </c>
      <c r="X37" s="43"/>
      <c r="Y37" s="43">
        <f t="shared" si="2"/>
        <v>0</v>
      </c>
      <c r="Z37" s="43"/>
    </row>
    <row r="38" spans="1:26" s="3" customFormat="1" ht="19.5" customHeight="1">
      <c r="A38" s="45" t="s">
        <v>28</v>
      </c>
      <c r="B38" s="45"/>
      <c r="C38" s="46" t="s">
        <v>29</v>
      </c>
      <c r="D38" s="47"/>
      <c r="E38" s="47"/>
      <c r="F38" s="47"/>
      <c r="G38" s="47"/>
      <c r="H38" s="48"/>
      <c r="I38" s="49">
        <v>5942</v>
      </c>
      <c r="J38" s="50"/>
      <c r="K38" s="77">
        <v>0</v>
      </c>
      <c r="L38" s="77"/>
      <c r="M38" s="43">
        <f t="shared" si="0"/>
        <v>5942</v>
      </c>
      <c r="N38" s="43"/>
      <c r="O38" s="43">
        <v>6029</v>
      </c>
      <c r="P38" s="43"/>
      <c r="Q38" s="43">
        <v>0</v>
      </c>
      <c r="R38" s="43"/>
      <c r="S38" s="43">
        <f t="shared" si="1"/>
        <v>6029</v>
      </c>
      <c r="T38" s="43"/>
      <c r="U38" s="43">
        <v>6117</v>
      </c>
      <c r="V38" s="43"/>
      <c r="W38" s="43">
        <v>0</v>
      </c>
      <c r="X38" s="43"/>
      <c r="Y38" s="43">
        <f t="shared" si="2"/>
        <v>6117</v>
      </c>
      <c r="Z38" s="43"/>
    </row>
    <row r="39" spans="1:26" s="3" customFormat="1" ht="29.25" customHeight="1">
      <c r="A39" s="45" t="s">
        <v>30</v>
      </c>
      <c r="B39" s="45"/>
      <c r="C39" s="46" t="s">
        <v>31</v>
      </c>
      <c r="D39" s="47"/>
      <c r="E39" s="47"/>
      <c r="F39" s="47"/>
      <c r="G39" s="47"/>
      <c r="H39" s="48"/>
      <c r="I39" s="49">
        <v>37259</v>
      </c>
      <c r="J39" s="50"/>
      <c r="K39" s="77">
        <v>0</v>
      </c>
      <c r="L39" s="77"/>
      <c r="M39" s="43">
        <f t="shared" si="0"/>
        <v>37259</v>
      </c>
      <c r="N39" s="43"/>
      <c r="O39" s="43">
        <v>54006</v>
      </c>
      <c r="P39" s="43"/>
      <c r="Q39" s="43">
        <v>0</v>
      </c>
      <c r="R39" s="43"/>
      <c r="S39" s="43">
        <f t="shared" si="1"/>
        <v>54006</v>
      </c>
      <c r="T39" s="43"/>
      <c r="U39" s="43">
        <v>60480</v>
      </c>
      <c r="V39" s="43"/>
      <c r="W39" s="43">
        <v>0</v>
      </c>
      <c r="X39" s="43"/>
      <c r="Y39" s="43">
        <f t="shared" si="2"/>
        <v>60480</v>
      </c>
      <c r="Z39" s="43"/>
    </row>
    <row r="40" spans="1:26" ht="22.5" customHeight="1">
      <c r="A40" s="54" t="s">
        <v>32</v>
      </c>
      <c r="B40" s="54"/>
      <c r="C40" s="55" t="s">
        <v>33</v>
      </c>
      <c r="D40" s="56"/>
      <c r="E40" s="56"/>
      <c r="F40" s="56"/>
      <c r="G40" s="56"/>
      <c r="H40" s="57"/>
      <c r="I40" s="58">
        <f>I41+I42</f>
        <v>1622573.9100000001</v>
      </c>
      <c r="J40" s="59"/>
      <c r="K40" s="79">
        <f>K41+K42</f>
        <v>0</v>
      </c>
      <c r="L40" s="79"/>
      <c r="M40" s="44">
        <f t="shared" si="0"/>
        <v>1622573.9100000001</v>
      </c>
      <c r="N40" s="44"/>
      <c r="O40" s="44">
        <f>O41+O42</f>
        <v>1885493</v>
      </c>
      <c r="P40" s="44"/>
      <c r="Q40" s="44">
        <f>Q41+Q42</f>
        <v>0</v>
      </c>
      <c r="R40" s="44"/>
      <c r="S40" s="44">
        <f t="shared" si="1"/>
        <v>1885493</v>
      </c>
      <c r="T40" s="44"/>
      <c r="U40" s="44">
        <f>U41+U42</f>
        <v>1926643</v>
      </c>
      <c r="V40" s="44"/>
      <c r="W40" s="44">
        <f>W41+W42</f>
        <v>0</v>
      </c>
      <c r="X40" s="44"/>
      <c r="Y40" s="44">
        <f t="shared" si="2"/>
        <v>1926643</v>
      </c>
      <c r="Z40" s="44"/>
    </row>
    <row r="41" spans="1:26" s="3" customFormat="1" ht="19.5" customHeight="1">
      <c r="A41" s="45" t="s">
        <v>34</v>
      </c>
      <c r="B41" s="45"/>
      <c r="C41" s="46" t="s">
        <v>35</v>
      </c>
      <c r="D41" s="47"/>
      <c r="E41" s="47"/>
      <c r="F41" s="47"/>
      <c r="G41" s="47"/>
      <c r="H41" s="48"/>
      <c r="I41" s="49">
        <v>283521.40000000002</v>
      </c>
      <c r="J41" s="50"/>
      <c r="K41" s="77">
        <v>0</v>
      </c>
      <c r="L41" s="77"/>
      <c r="M41" s="43">
        <f t="shared" si="0"/>
        <v>283521.40000000002</v>
      </c>
      <c r="N41" s="43"/>
      <c r="O41" s="43">
        <v>361525</v>
      </c>
      <c r="P41" s="43"/>
      <c r="Q41" s="43">
        <v>0</v>
      </c>
      <c r="R41" s="43"/>
      <c r="S41" s="43">
        <f t="shared" si="1"/>
        <v>361525</v>
      </c>
      <c r="T41" s="43"/>
      <c r="U41" s="43">
        <v>381177</v>
      </c>
      <c r="V41" s="43"/>
      <c r="W41" s="43">
        <v>0</v>
      </c>
      <c r="X41" s="43"/>
      <c r="Y41" s="43">
        <f t="shared" si="2"/>
        <v>381177</v>
      </c>
      <c r="Z41" s="43"/>
    </row>
    <row r="42" spans="1:26" s="3" customFormat="1" ht="17.25" customHeight="1">
      <c r="A42" s="45" t="s">
        <v>36</v>
      </c>
      <c r="B42" s="45"/>
      <c r="C42" s="46" t="s">
        <v>37</v>
      </c>
      <c r="D42" s="47"/>
      <c r="E42" s="47"/>
      <c r="F42" s="47"/>
      <c r="G42" s="47"/>
      <c r="H42" s="48"/>
      <c r="I42" s="49">
        <v>1339052.51</v>
      </c>
      <c r="J42" s="50"/>
      <c r="K42" s="77">
        <v>0</v>
      </c>
      <c r="L42" s="77"/>
      <c r="M42" s="43">
        <f t="shared" si="0"/>
        <v>1339052.51</v>
      </c>
      <c r="N42" s="43"/>
      <c r="O42" s="43">
        <v>1523968</v>
      </c>
      <c r="P42" s="43"/>
      <c r="Q42" s="43">
        <v>0</v>
      </c>
      <c r="R42" s="43"/>
      <c r="S42" s="43">
        <f t="shared" si="1"/>
        <v>1523968</v>
      </c>
      <c r="T42" s="43"/>
      <c r="U42" s="43">
        <v>1545466</v>
      </c>
      <c r="V42" s="43"/>
      <c r="W42" s="43">
        <v>0</v>
      </c>
      <c r="X42" s="43"/>
      <c r="Y42" s="43">
        <f t="shared" si="2"/>
        <v>1545466</v>
      </c>
      <c r="Z42" s="43"/>
    </row>
    <row r="43" spans="1:26" ht="26.25" customHeight="1">
      <c r="A43" s="54" t="s">
        <v>38</v>
      </c>
      <c r="B43" s="54"/>
      <c r="C43" s="55" t="s">
        <v>39</v>
      </c>
      <c r="D43" s="56"/>
      <c r="E43" s="56"/>
      <c r="F43" s="56"/>
      <c r="G43" s="56"/>
      <c r="H43" s="57"/>
      <c r="I43" s="58">
        <f>I44+I46</f>
        <v>45877</v>
      </c>
      <c r="J43" s="59"/>
      <c r="K43" s="79">
        <f>K44+K46</f>
        <v>0</v>
      </c>
      <c r="L43" s="79"/>
      <c r="M43" s="44">
        <f t="shared" si="0"/>
        <v>45877</v>
      </c>
      <c r="N43" s="44"/>
      <c r="O43" s="44">
        <f>O44+O46</f>
        <v>47249</v>
      </c>
      <c r="P43" s="44"/>
      <c r="Q43" s="44">
        <f>Q44+Q46</f>
        <v>0</v>
      </c>
      <c r="R43" s="44"/>
      <c r="S43" s="44">
        <f t="shared" si="1"/>
        <v>47249</v>
      </c>
      <c r="T43" s="44"/>
      <c r="U43" s="44">
        <f>U44+U46</f>
        <v>61311</v>
      </c>
      <c r="V43" s="44"/>
      <c r="W43" s="44">
        <f>W44+W46</f>
        <v>0</v>
      </c>
      <c r="X43" s="44"/>
      <c r="Y43" s="44">
        <f t="shared" si="2"/>
        <v>61311</v>
      </c>
      <c r="Z43" s="44"/>
    </row>
    <row r="44" spans="1:26" ht="33" customHeight="1">
      <c r="A44" s="54" t="s">
        <v>40</v>
      </c>
      <c r="B44" s="54"/>
      <c r="C44" s="55" t="s">
        <v>41</v>
      </c>
      <c r="D44" s="56"/>
      <c r="E44" s="56"/>
      <c r="F44" s="56"/>
      <c r="G44" s="56"/>
      <c r="H44" s="57"/>
      <c r="I44" s="58">
        <f>I45</f>
        <v>45727</v>
      </c>
      <c r="J44" s="59"/>
      <c r="K44" s="79">
        <f>K45</f>
        <v>0</v>
      </c>
      <c r="L44" s="79"/>
      <c r="M44" s="44">
        <f t="shared" si="0"/>
        <v>45727</v>
      </c>
      <c r="N44" s="44"/>
      <c r="O44" s="44">
        <f>O45</f>
        <v>47099</v>
      </c>
      <c r="P44" s="44"/>
      <c r="Q44" s="44">
        <f>Q45</f>
        <v>0</v>
      </c>
      <c r="R44" s="44"/>
      <c r="S44" s="44">
        <f t="shared" si="1"/>
        <v>47099</v>
      </c>
      <c r="T44" s="44"/>
      <c r="U44" s="44">
        <f>U45</f>
        <v>61161</v>
      </c>
      <c r="V44" s="44"/>
      <c r="W44" s="44">
        <f>W45</f>
        <v>0</v>
      </c>
      <c r="X44" s="44"/>
      <c r="Y44" s="44">
        <f t="shared" si="2"/>
        <v>61161</v>
      </c>
      <c r="Z44" s="44"/>
    </row>
    <row r="45" spans="1:26" ht="46.5" customHeight="1">
      <c r="A45" s="45" t="s">
        <v>42</v>
      </c>
      <c r="B45" s="45"/>
      <c r="C45" s="46" t="s">
        <v>43</v>
      </c>
      <c r="D45" s="47"/>
      <c r="E45" s="47"/>
      <c r="F45" s="47"/>
      <c r="G45" s="47"/>
      <c r="H45" s="48"/>
      <c r="I45" s="49">
        <v>45727</v>
      </c>
      <c r="J45" s="50"/>
      <c r="K45" s="77">
        <v>0</v>
      </c>
      <c r="L45" s="77"/>
      <c r="M45" s="43">
        <f t="shared" si="0"/>
        <v>45727</v>
      </c>
      <c r="N45" s="43"/>
      <c r="O45" s="43">
        <v>47099</v>
      </c>
      <c r="P45" s="43"/>
      <c r="Q45" s="43">
        <v>0</v>
      </c>
      <c r="R45" s="43"/>
      <c r="S45" s="43">
        <f t="shared" si="1"/>
        <v>47099</v>
      </c>
      <c r="T45" s="43"/>
      <c r="U45" s="43">
        <v>61161</v>
      </c>
      <c r="V45" s="43"/>
      <c r="W45" s="43">
        <v>0</v>
      </c>
      <c r="X45" s="43"/>
      <c r="Y45" s="43">
        <f t="shared" si="2"/>
        <v>61161</v>
      </c>
      <c r="Z45" s="43"/>
    </row>
    <row r="46" spans="1:26" ht="36" customHeight="1">
      <c r="A46" s="54" t="s">
        <v>44</v>
      </c>
      <c r="B46" s="54"/>
      <c r="C46" s="55" t="s">
        <v>45</v>
      </c>
      <c r="D46" s="56"/>
      <c r="E46" s="56"/>
      <c r="F46" s="56"/>
      <c r="G46" s="56"/>
      <c r="H46" s="57"/>
      <c r="I46" s="58">
        <f>I47</f>
        <v>150</v>
      </c>
      <c r="J46" s="59"/>
      <c r="K46" s="79">
        <f>K47</f>
        <v>0</v>
      </c>
      <c r="L46" s="79"/>
      <c r="M46" s="44">
        <f t="shared" si="0"/>
        <v>150</v>
      </c>
      <c r="N46" s="44"/>
      <c r="O46" s="44">
        <f>O47</f>
        <v>150</v>
      </c>
      <c r="P46" s="44"/>
      <c r="Q46" s="44">
        <f>Q47</f>
        <v>0</v>
      </c>
      <c r="R46" s="44"/>
      <c r="S46" s="44">
        <f t="shared" si="1"/>
        <v>150</v>
      </c>
      <c r="T46" s="44"/>
      <c r="U46" s="44">
        <f>U47</f>
        <v>150</v>
      </c>
      <c r="V46" s="44"/>
      <c r="W46" s="44">
        <f>W47</f>
        <v>0</v>
      </c>
      <c r="X46" s="44"/>
      <c r="Y46" s="44">
        <f t="shared" si="2"/>
        <v>150</v>
      </c>
      <c r="Z46" s="44"/>
    </row>
    <row r="47" spans="1:26" ht="39" customHeight="1">
      <c r="A47" s="45" t="s">
        <v>46</v>
      </c>
      <c r="B47" s="45"/>
      <c r="C47" s="46" t="s">
        <v>47</v>
      </c>
      <c r="D47" s="47"/>
      <c r="E47" s="47"/>
      <c r="F47" s="47"/>
      <c r="G47" s="47"/>
      <c r="H47" s="48"/>
      <c r="I47" s="49">
        <v>150</v>
      </c>
      <c r="J47" s="50"/>
      <c r="K47" s="77">
        <v>0</v>
      </c>
      <c r="L47" s="77"/>
      <c r="M47" s="43">
        <f t="shared" si="0"/>
        <v>150</v>
      </c>
      <c r="N47" s="43"/>
      <c r="O47" s="43">
        <v>150</v>
      </c>
      <c r="P47" s="43"/>
      <c r="Q47" s="43">
        <v>0</v>
      </c>
      <c r="R47" s="43"/>
      <c r="S47" s="43">
        <f t="shared" si="1"/>
        <v>150</v>
      </c>
      <c r="T47" s="43"/>
      <c r="U47" s="43">
        <v>150</v>
      </c>
      <c r="V47" s="43"/>
      <c r="W47" s="43">
        <v>0</v>
      </c>
      <c r="X47" s="43"/>
      <c r="Y47" s="43">
        <f t="shared" si="2"/>
        <v>150</v>
      </c>
      <c r="Z47" s="43"/>
    </row>
    <row r="48" spans="1:26" ht="47.25" customHeight="1">
      <c r="A48" s="54" t="s">
        <v>48</v>
      </c>
      <c r="B48" s="54"/>
      <c r="C48" s="55" t="s">
        <v>49</v>
      </c>
      <c r="D48" s="56"/>
      <c r="E48" s="56"/>
      <c r="F48" s="56"/>
      <c r="G48" s="56"/>
      <c r="H48" s="57"/>
      <c r="I48" s="58">
        <f>I49+I51+I56+I58+I60</f>
        <v>252943</v>
      </c>
      <c r="J48" s="59"/>
      <c r="K48" s="79">
        <f>K49+K51+K56+K58+K60</f>
        <v>0</v>
      </c>
      <c r="L48" s="79"/>
      <c r="M48" s="44">
        <f t="shared" si="0"/>
        <v>252943</v>
      </c>
      <c r="N48" s="44"/>
      <c r="O48" s="44">
        <f>O49+O51+O56+O58+O60</f>
        <v>269141</v>
      </c>
      <c r="P48" s="44"/>
      <c r="Q48" s="44">
        <f>Q49+Q51+Q56+Q58+Q60</f>
        <v>0</v>
      </c>
      <c r="R48" s="44"/>
      <c r="S48" s="44">
        <f t="shared" si="1"/>
        <v>269141</v>
      </c>
      <c r="T48" s="44"/>
      <c r="U48" s="44">
        <f>U49+U51+U56+U58+U60</f>
        <v>266846</v>
      </c>
      <c r="V48" s="44"/>
      <c r="W48" s="44">
        <f>W49+W51+W56+W58+W60</f>
        <v>0</v>
      </c>
      <c r="X48" s="44"/>
      <c r="Y48" s="44">
        <f t="shared" si="2"/>
        <v>266846</v>
      </c>
      <c r="Z48" s="44"/>
    </row>
    <row r="49" spans="1:26" ht="75.75" customHeight="1">
      <c r="A49" s="54" t="s">
        <v>50</v>
      </c>
      <c r="B49" s="54"/>
      <c r="C49" s="55" t="s">
        <v>51</v>
      </c>
      <c r="D49" s="56"/>
      <c r="E49" s="56"/>
      <c r="F49" s="56"/>
      <c r="G49" s="56"/>
      <c r="H49" s="57"/>
      <c r="I49" s="72">
        <f>I50</f>
        <v>1000</v>
      </c>
      <c r="J49" s="73"/>
      <c r="K49" s="80">
        <f>K50</f>
        <v>0</v>
      </c>
      <c r="L49" s="80"/>
      <c r="M49" s="44">
        <f t="shared" si="0"/>
        <v>1000</v>
      </c>
      <c r="N49" s="44"/>
      <c r="O49" s="39">
        <f>O50</f>
        <v>1000</v>
      </c>
      <c r="P49" s="39"/>
      <c r="Q49" s="39">
        <f>Q50</f>
        <v>0</v>
      </c>
      <c r="R49" s="39"/>
      <c r="S49" s="39">
        <f t="shared" si="1"/>
        <v>1000</v>
      </c>
      <c r="T49" s="39"/>
      <c r="U49" s="39">
        <f>U50</f>
        <v>1000</v>
      </c>
      <c r="V49" s="39"/>
      <c r="W49" s="39">
        <f>W50</f>
        <v>0</v>
      </c>
      <c r="X49" s="39"/>
      <c r="Y49" s="39">
        <f t="shared" si="2"/>
        <v>1000</v>
      </c>
      <c r="Z49" s="39"/>
    </row>
    <row r="50" spans="1:26" ht="68.25" customHeight="1">
      <c r="A50" s="45" t="s">
        <v>52</v>
      </c>
      <c r="B50" s="45"/>
      <c r="C50" s="46" t="s">
        <v>53</v>
      </c>
      <c r="D50" s="47"/>
      <c r="E50" s="47"/>
      <c r="F50" s="47"/>
      <c r="G50" s="47"/>
      <c r="H50" s="48"/>
      <c r="I50" s="70">
        <v>1000</v>
      </c>
      <c r="J50" s="71"/>
      <c r="K50" s="81">
        <v>0</v>
      </c>
      <c r="L50" s="81"/>
      <c r="M50" s="43">
        <f t="shared" si="0"/>
        <v>1000</v>
      </c>
      <c r="N50" s="43"/>
      <c r="O50" s="40">
        <v>1000</v>
      </c>
      <c r="P50" s="40"/>
      <c r="Q50" s="40">
        <v>0</v>
      </c>
      <c r="R50" s="40"/>
      <c r="S50" s="40">
        <f t="shared" si="1"/>
        <v>1000</v>
      </c>
      <c r="T50" s="40"/>
      <c r="U50" s="40">
        <v>1000</v>
      </c>
      <c r="V50" s="40"/>
      <c r="W50" s="40">
        <v>0</v>
      </c>
      <c r="X50" s="40"/>
      <c r="Y50" s="40">
        <f t="shared" si="2"/>
        <v>1000</v>
      </c>
      <c r="Z50" s="40"/>
    </row>
    <row r="51" spans="1:26" ht="111" customHeight="1">
      <c r="A51" s="54" t="s">
        <v>54</v>
      </c>
      <c r="B51" s="54"/>
      <c r="C51" s="55" t="s">
        <v>55</v>
      </c>
      <c r="D51" s="56"/>
      <c r="E51" s="56"/>
      <c r="F51" s="56"/>
      <c r="G51" s="56"/>
      <c r="H51" s="57"/>
      <c r="I51" s="72">
        <f>I52+I53+I54+I55</f>
        <v>184153</v>
      </c>
      <c r="J51" s="73"/>
      <c r="K51" s="80">
        <f>K52+K53+K54+K55</f>
        <v>0</v>
      </c>
      <c r="L51" s="80"/>
      <c r="M51" s="44">
        <f t="shared" si="0"/>
        <v>184153</v>
      </c>
      <c r="N51" s="44"/>
      <c r="O51" s="39">
        <f>O52+O53+O54+O55</f>
        <v>198283</v>
      </c>
      <c r="P51" s="39"/>
      <c r="Q51" s="39">
        <f>Q52+Q53+Q54+Q55</f>
        <v>0</v>
      </c>
      <c r="R51" s="39"/>
      <c r="S51" s="39">
        <f t="shared" si="1"/>
        <v>198283</v>
      </c>
      <c r="T51" s="39"/>
      <c r="U51" s="39">
        <f>U52+U53+U54+U55</f>
        <v>199388</v>
      </c>
      <c r="V51" s="39"/>
      <c r="W51" s="39">
        <f>W52+W53+W54+W55</f>
        <v>0</v>
      </c>
      <c r="X51" s="39"/>
      <c r="Y51" s="39">
        <f t="shared" si="2"/>
        <v>199388</v>
      </c>
      <c r="Z51" s="39"/>
    </row>
    <row r="52" spans="1:26" ht="93.75" customHeight="1">
      <c r="A52" s="45" t="s">
        <v>56</v>
      </c>
      <c r="B52" s="45"/>
      <c r="C52" s="46" t="s">
        <v>57</v>
      </c>
      <c r="D52" s="47"/>
      <c r="E52" s="47"/>
      <c r="F52" s="47"/>
      <c r="G52" s="47"/>
      <c r="H52" s="48"/>
      <c r="I52" s="70">
        <v>162000</v>
      </c>
      <c r="J52" s="71"/>
      <c r="K52" s="81">
        <v>0</v>
      </c>
      <c r="L52" s="81"/>
      <c r="M52" s="43">
        <f t="shared" si="0"/>
        <v>162000</v>
      </c>
      <c r="N52" s="43"/>
      <c r="O52" s="40">
        <v>162000</v>
      </c>
      <c r="P52" s="40"/>
      <c r="Q52" s="40">
        <v>0</v>
      </c>
      <c r="R52" s="40"/>
      <c r="S52" s="40">
        <f t="shared" si="1"/>
        <v>162000</v>
      </c>
      <c r="T52" s="40"/>
      <c r="U52" s="40">
        <v>162000</v>
      </c>
      <c r="V52" s="40"/>
      <c r="W52" s="40">
        <v>0</v>
      </c>
      <c r="X52" s="40"/>
      <c r="Y52" s="40">
        <f t="shared" si="2"/>
        <v>162000</v>
      </c>
      <c r="Z52" s="40"/>
    </row>
    <row r="53" spans="1:26" ht="81" customHeight="1">
      <c r="A53" s="45" t="s">
        <v>58</v>
      </c>
      <c r="B53" s="45"/>
      <c r="C53" s="46" t="s">
        <v>59</v>
      </c>
      <c r="D53" s="47"/>
      <c r="E53" s="47"/>
      <c r="F53" s="47"/>
      <c r="G53" s="47"/>
      <c r="H53" s="48"/>
      <c r="I53" s="70">
        <v>600</v>
      </c>
      <c r="J53" s="71"/>
      <c r="K53" s="81">
        <v>0</v>
      </c>
      <c r="L53" s="81"/>
      <c r="M53" s="43">
        <f t="shared" si="0"/>
        <v>600</v>
      </c>
      <c r="N53" s="43"/>
      <c r="O53" s="40">
        <v>1100</v>
      </c>
      <c r="P53" s="40"/>
      <c r="Q53" s="40">
        <v>0</v>
      </c>
      <c r="R53" s="40"/>
      <c r="S53" s="40">
        <f t="shared" si="1"/>
        <v>1100</v>
      </c>
      <c r="T53" s="40"/>
      <c r="U53" s="40">
        <v>1100</v>
      </c>
      <c r="V53" s="40"/>
      <c r="W53" s="40">
        <v>0</v>
      </c>
      <c r="X53" s="40"/>
      <c r="Y53" s="40">
        <f t="shared" si="2"/>
        <v>1100</v>
      </c>
      <c r="Z53" s="40"/>
    </row>
    <row r="54" spans="1:26" ht="63.75" customHeight="1">
      <c r="A54" s="45" t="s">
        <v>60</v>
      </c>
      <c r="B54" s="45"/>
      <c r="C54" s="46" t="s">
        <v>61</v>
      </c>
      <c r="D54" s="47"/>
      <c r="E54" s="47"/>
      <c r="F54" s="47"/>
      <c r="G54" s="47"/>
      <c r="H54" s="48"/>
      <c r="I54" s="70">
        <v>500</v>
      </c>
      <c r="J54" s="71"/>
      <c r="K54" s="81">
        <v>0</v>
      </c>
      <c r="L54" s="81"/>
      <c r="M54" s="43">
        <f t="shared" si="0"/>
        <v>500</v>
      </c>
      <c r="N54" s="43"/>
      <c r="O54" s="40">
        <v>13077</v>
      </c>
      <c r="P54" s="40"/>
      <c r="Q54" s="40">
        <v>0</v>
      </c>
      <c r="R54" s="40"/>
      <c r="S54" s="40">
        <f t="shared" si="1"/>
        <v>13077</v>
      </c>
      <c r="T54" s="40"/>
      <c r="U54" s="40">
        <v>13077</v>
      </c>
      <c r="V54" s="40"/>
      <c r="W54" s="40">
        <v>0</v>
      </c>
      <c r="X54" s="40"/>
      <c r="Y54" s="40">
        <f t="shared" si="2"/>
        <v>13077</v>
      </c>
      <c r="Z54" s="40"/>
    </row>
    <row r="55" spans="1:26" ht="51" customHeight="1">
      <c r="A55" s="45" t="s">
        <v>62</v>
      </c>
      <c r="B55" s="45"/>
      <c r="C55" s="46" t="s">
        <v>63</v>
      </c>
      <c r="D55" s="47"/>
      <c r="E55" s="47"/>
      <c r="F55" s="47"/>
      <c r="G55" s="47"/>
      <c r="H55" s="48"/>
      <c r="I55" s="70">
        <v>21053</v>
      </c>
      <c r="J55" s="71"/>
      <c r="K55" s="81">
        <v>0</v>
      </c>
      <c r="L55" s="81"/>
      <c r="M55" s="43">
        <f t="shared" si="0"/>
        <v>21053</v>
      </c>
      <c r="N55" s="43"/>
      <c r="O55" s="40">
        <v>22106</v>
      </c>
      <c r="P55" s="40"/>
      <c r="Q55" s="40">
        <v>0</v>
      </c>
      <c r="R55" s="40"/>
      <c r="S55" s="40">
        <f t="shared" si="1"/>
        <v>22106</v>
      </c>
      <c r="T55" s="40"/>
      <c r="U55" s="40">
        <v>23211</v>
      </c>
      <c r="V55" s="40"/>
      <c r="W55" s="40">
        <v>0</v>
      </c>
      <c r="X55" s="40"/>
      <c r="Y55" s="40">
        <f t="shared" si="2"/>
        <v>23211</v>
      </c>
      <c r="Z55" s="40"/>
    </row>
    <row r="56" spans="1:26" ht="53.25" customHeight="1">
      <c r="A56" s="54" t="s">
        <v>64</v>
      </c>
      <c r="B56" s="54"/>
      <c r="C56" s="55" t="s">
        <v>65</v>
      </c>
      <c r="D56" s="56"/>
      <c r="E56" s="56"/>
      <c r="F56" s="56"/>
      <c r="G56" s="56"/>
      <c r="H56" s="57"/>
      <c r="I56" s="72">
        <f>I57</f>
        <v>252</v>
      </c>
      <c r="J56" s="73"/>
      <c r="K56" s="80">
        <f>K57</f>
        <v>0</v>
      </c>
      <c r="L56" s="80"/>
      <c r="M56" s="44">
        <f t="shared" si="0"/>
        <v>252</v>
      </c>
      <c r="N56" s="44"/>
      <c r="O56" s="39">
        <f>O57</f>
        <v>252</v>
      </c>
      <c r="P56" s="39"/>
      <c r="Q56" s="39">
        <f>Q57</f>
        <v>0</v>
      </c>
      <c r="R56" s="39"/>
      <c r="S56" s="39">
        <f t="shared" si="1"/>
        <v>252</v>
      </c>
      <c r="T56" s="39"/>
      <c r="U56" s="39">
        <f>U57</f>
        <v>252</v>
      </c>
      <c r="V56" s="39"/>
      <c r="W56" s="39">
        <f>W57</f>
        <v>0</v>
      </c>
      <c r="X56" s="39"/>
      <c r="Y56" s="39">
        <f t="shared" si="2"/>
        <v>252</v>
      </c>
      <c r="Z56" s="39"/>
    </row>
    <row r="57" spans="1:26" ht="100.5" customHeight="1">
      <c r="A57" s="45" t="s">
        <v>66</v>
      </c>
      <c r="B57" s="45"/>
      <c r="C57" s="46" t="s">
        <v>67</v>
      </c>
      <c r="D57" s="47"/>
      <c r="E57" s="47"/>
      <c r="F57" s="47"/>
      <c r="G57" s="47"/>
      <c r="H57" s="48"/>
      <c r="I57" s="70">
        <v>252</v>
      </c>
      <c r="J57" s="71"/>
      <c r="K57" s="81">
        <v>0</v>
      </c>
      <c r="L57" s="81"/>
      <c r="M57" s="43">
        <f t="shared" si="0"/>
        <v>252</v>
      </c>
      <c r="N57" s="43"/>
      <c r="O57" s="40">
        <v>252</v>
      </c>
      <c r="P57" s="40"/>
      <c r="Q57" s="40">
        <v>0</v>
      </c>
      <c r="R57" s="40"/>
      <c r="S57" s="40">
        <f t="shared" si="1"/>
        <v>252</v>
      </c>
      <c r="T57" s="40"/>
      <c r="U57" s="40">
        <v>252</v>
      </c>
      <c r="V57" s="40"/>
      <c r="W57" s="40">
        <v>0</v>
      </c>
      <c r="X57" s="40"/>
      <c r="Y57" s="40">
        <f t="shared" si="2"/>
        <v>252</v>
      </c>
      <c r="Z57" s="40"/>
    </row>
    <row r="58" spans="1:26" ht="34.5" customHeight="1">
      <c r="A58" s="54" t="s">
        <v>68</v>
      </c>
      <c r="B58" s="54"/>
      <c r="C58" s="55" t="s">
        <v>69</v>
      </c>
      <c r="D58" s="56"/>
      <c r="E58" s="56"/>
      <c r="F58" s="56"/>
      <c r="G58" s="56"/>
      <c r="H58" s="57"/>
      <c r="I58" s="72">
        <f>I59</f>
        <v>700</v>
      </c>
      <c r="J58" s="73"/>
      <c r="K58" s="80">
        <f>K59</f>
        <v>0</v>
      </c>
      <c r="L58" s="80"/>
      <c r="M58" s="44">
        <f t="shared" si="0"/>
        <v>700</v>
      </c>
      <c r="N58" s="44"/>
      <c r="O58" s="39">
        <f>O59</f>
        <v>700</v>
      </c>
      <c r="P58" s="39"/>
      <c r="Q58" s="39">
        <f>Q59</f>
        <v>0</v>
      </c>
      <c r="R58" s="39"/>
      <c r="S58" s="39">
        <f t="shared" si="1"/>
        <v>700</v>
      </c>
      <c r="T58" s="39"/>
      <c r="U58" s="39">
        <f>U59</f>
        <v>700</v>
      </c>
      <c r="V58" s="39"/>
      <c r="W58" s="39">
        <f>W59</f>
        <v>0</v>
      </c>
      <c r="X58" s="39"/>
      <c r="Y58" s="39">
        <f t="shared" si="2"/>
        <v>700</v>
      </c>
      <c r="Z58" s="39"/>
    </row>
    <row r="59" spans="1:26" ht="48" customHeight="1">
      <c r="A59" s="45" t="s">
        <v>70</v>
      </c>
      <c r="B59" s="45"/>
      <c r="C59" s="46" t="s">
        <v>71</v>
      </c>
      <c r="D59" s="47"/>
      <c r="E59" s="47"/>
      <c r="F59" s="47"/>
      <c r="G59" s="47"/>
      <c r="H59" s="48"/>
      <c r="I59" s="70">
        <v>700</v>
      </c>
      <c r="J59" s="71"/>
      <c r="K59" s="81">
        <v>0</v>
      </c>
      <c r="L59" s="81"/>
      <c r="M59" s="43">
        <f t="shared" si="0"/>
        <v>700</v>
      </c>
      <c r="N59" s="43"/>
      <c r="O59" s="40">
        <v>700</v>
      </c>
      <c r="P59" s="40"/>
      <c r="Q59" s="40">
        <v>0</v>
      </c>
      <c r="R59" s="40"/>
      <c r="S59" s="40">
        <f t="shared" si="1"/>
        <v>700</v>
      </c>
      <c r="T59" s="40"/>
      <c r="U59" s="40">
        <v>700</v>
      </c>
      <c r="V59" s="40"/>
      <c r="W59" s="40">
        <v>0</v>
      </c>
      <c r="X59" s="40"/>
      <c r="Y59" s="40">
        <f t="shared" si="2"/>
        <v>700</v>
      </c>
      <c r="Z59" s="40"/>
    </row>
    <row r="60" spans="1:26" ht="79.5" customHeight="1">
      <c r="A60" s="54" t="s">
        <v>72</v>
      </c>
      <c r="B60" s="54"/>
      <c r="C60" s="55" t="s">
        <v>73</v>
      </c>
      <c r="D60" s="56"/>
      <c r="E60" s="56"/>
      <c r="F60" s="56"/>
      <c r="G60" s="56"/>
      <c r="H60" s="57"/>
      <c r="I60" s="72">
        <f>I61</f>
        <v>66838</v>
      </c>
      <c r="J60" s="73"/>
      <c r="K60" s="80">
        <f t="shared" ref="K60" si="3">K61</f>
        <v>0</v>
      </c>
      <c r="L60" s="80"/>
      <c r="M60" s="44">
        <f t="shared" si="0"/>
        <v>66838</v>
      </c>
      <c r="N60" s="44"/>
      <c r="O60" s="39">
        <f t="shared" ref="O60" si="4">O61</f>
        <v>68906</v>
      </c>
      <c r="P60" s="39"/>
      <c r="Q60" s="39">
        <f t="shared" ref="Q60" si="5">Q61</f>
        <v>0</v>
      </c>
      <c r="R60" s="39"/>
      <c r="S60" s="39">
        <f t="shared" si="1"/>
        <v>68906</v>
      </c>
      <c r="T60" s="39"/>
      <c r="U60" s="39">
        <f t="shared" ref="U60" si="6">U61</f>
        <v>65506</v>
      </c>
      <c r="V60" s="39"/>
      <c r="W60" s="39">
        <f t="shared" ref="W60" si="7">W61</f>
        <v>0</v>
      </c>
      <c r="X60" s="39"/>
      <c r="Y60" s="39">
        <f t="shared" si="2"/>
        <v>65506</v>
      </c>
      <c r="Z60" s="39"/>
    </row>
    <row r="61" spans="1:26" ht="96.75" customHeight="1">
      <c r="A61" s="45" t="s">
        <v>74</v>
      </c>
      <c r="B61" s="45"/>
      <c r="C61" s="46" t="s">
        <v>75</v>
      </c>
      <c r="D61" s="47"/>
      <c r="E61" s="47"/>
      <c r="F61" s="47"/>
      <c r="G61" s="47"/>
      <c r="H61" s="48"/>
      <c r="I61" s="70">
        <v>66838</v>
      </c>
      <c r="J61" s="71"/>
      <c r="K61" s="81">
        <v>0</v>
      </c>
      <c r="L61" s="81"/>
      <c r="M61" s="43">
        <f t="shared" si="0"/>
        <v>66838</v>
      </c>
      <c r="N61" s="43"/>
      <c r="O61" s="40">
        <v>68906</v>
      </c>
      <c r="P61" s="40"/>
      <c r="Q61" s="40">
        <v>0</v>
      </c>
      <c r="R61" s="40"/>
      <c r="S61" s="40">
        <f t="shared" si="1"/>
        <v>68906</v>
      </c>
      <c r="T61" s="40"/>
      <c r="U61" s="40">
        <v>65506</v>
      </c>
      <c r="V61" s="40"/>
      <c r="W61" s="40">
        <v>0</v>
      </c>
      <c r="X61" s="40"/>
      <c r="Y61" s="40">
        <f t="shared" si="2"/>
        <v>65506</v>
      </c>
      <c r="Z61" s="40"/>
    </row>
    <row r="62" spans="1:26" ht="29.25" customHeight="1">
      <c r="A62" s="54" t="s">
        <v>76</v>
      </c>
      <c r="B62" s="54"/>
      <c r="C62" s="55" t="s">
        <v>77</v>
      </c>
      <c r="D62" s="56"/>
      <c r="E62" s="56"/>
      <c r="F62" s="56"/>
      <c r="G62" s="56"/>
      <c r="H62" s="57"/>
      <c r="I62" s="72">
        <f>I63</f>
        <v>16296</v>
      </c>
      <c r="J62" s="73"/>
      <c r="K62" s="80">
        <f>K63</f>
        <v>0</v>
      </c>
      <c r="L62" s="80"/>
      <c r="M62" s="44">
        <f t="shared" si="0"/>
        <v>16296</v>
      </c>
      <c r="N62" s="44"/>
      <c r="O62" s="39">
        <f>O63</f>
        <v>16296</v>
      </c>
      <c r="P62" s="39"/>
      <c r="Q62" s="39">
        <f>Q63</f>
        <v>0</v>
      </c>
      <c r="R62" s="39"/>
      <c r="S62" s="39">
        <f t="shared" si="1"/>
        <v>16296</v>
      </c>
      <c r="T62" s="39"/>
      <c r="U62" s="39">
        <f>U63</f>
        <v>16296</v>
      </c>
      <c r="V62" s="39"/>
      <c r="W62" s="39">
        <f>W63</f>
        <v>0</v>
      </c>
      <c r="X62" s="39"/>
      <c r="Y62" s="39">
        <f t="shared" si="2"/>
        <v>16296</v>
      </c>
      <c r="Z62" s="39"/>
    </row>
    <row r="63" spans="1:26" ht="27" customHeight="1">
      <c r="A63" s="54" t="s">
        <v>78</v>
      </c>
      <c r="B63" s="54"/>
      <c r="C63" s="55" t="s">
        <v>79</v>
      </c>
      <c r="D63" s="56"/>
      <c r="E63" s="56"/>
      <c r="F63" s="56"/>
      <c r="G63" s="56"/>
      <c r="H63" s="57"/>
      <c r="I63" s="72">
        <f>I64+I65+I66</f>
        <v>16296</v>
      </c>
      <c r="J63" s="73"/>
      <c r="K63" s="80">
        <f>K64+K65+K66</f>
        <v>0</v>
      </c>
      <c r="L63" s="80"/>
      <c r="M63" s="44">
        <f t="shared" si="0"/>
        <v>16296</v>
      </c>
      <c r="N63" s="44"/>
      <c r="O63" s="39">
        <f>O64+O65+O66</f>
        <v>16296</v>
      </c>
      <c r="P63" s="39"/>
      <c r="Q63" s="39">
        <f>Q64+Q65+Q66</f>
        <v>0</v>
      </c>
      <c r="R63" s="39"/>
      <c r="S63" s="39">
        <f t="shared" si="1"/>
        <v>16296</v>
      </c>
      <c r="T63" s="39"/>
      <c r="U63" s="39">
        <f>U64+U65+U66</f>
        <v>16296</v>
      </c>
      <c r="V63" s="39"/>
      <c r="W63" s="39">
        <f>W64+W65+W66</f>
        <v>0</v>
      </c>
      <c r="X63" s="39"/>
      <c r="Y63" s="39">
        <f t="shared" si="2"/>
        <v>16296</v>
      </c>
      <c r="Z63" s="39"/>
    </row>
    <row r="64" spans="1:26" ht="32.25" customHeight="1">
      <c r="A64" s="45" t="s">
        <v>80</v>
      </c>
      <c r="B64" s="45"/>
      <c r="C64" s="46" t="s">
        <v>81</v>
      </c>
      <c r="D64" s="47"/>
      <c r="E64" s="47"/>
      <c r="F64" s="47"/>
      <c r="G64" s="47"/>
      <c r="H64" s="48"/>
      <c r="I64" s="70">
        <v>739</v>
      </c>
      <c r="J64" s="71"/>
      <c r="K64" s="81">
        <v>0</v>
      </c>
      <c r="L64" s="81"/>
      <c r="M64" s="43">
        <f t="shared" si="0"/>
        <v>739</v>
      </c>
      <c r="N64" s="43"/>
      <c r="O64" s="40">
        <v>739</v>
      </c>
      <c r="P64" s="40"/>
      <c r="Q64" s="40">
        <v>0</v>
      </c>
      <c r="R64" s="40"/>
      <c r="S64" s="40">
        <f t="shared" si="1"/>
        <v>739</v>
      </c>
      <c r="T64" s="40"/>
      <c r="U64" s="40">
        <v>739</v>
      </c>
      <c r="V64" s="40"/>
      <c r="W64" s="40">
        <v>0</v>
      </c>
      <c r="X64" s="40"/>
      <c r="Y64" s="40">
        <f t="shared" si="2"/>
        <v>739</v>
      </c>
      <c r="Z64" s="40"/>
    </row>
    <row r="65" spans="1:26" ht="32.25" customHeight="1">
      <c r="A65" s="45" t="s">
        <v>82</v>
      </c>
      <c r="B65" s="45"/>
      <c r="C65" s="46" t="s">
        <v>83</v>
      </c>
      <c r="D65" s="47"/>
      <c r="E65" s="47"/>
      <c r="F65" s="47"/>
      <c r="G65" s="47"/>
      <c r="H65" s="48"/>
      <c r="I65" s="70">
        <v>14196</v>
      </c>
      <c r="J65" s="71"/>
      <c r="K65" s="81">
        <v>0</v>
      </c>
      <c r="L65" s="81"/>
      <c r="M65" s="43">
        <f t="shared" si="0"/>
        <v>14196</v>
      </c>
      <c r="N65" s="43"/>
      <c r="O65" s="40">
        <v>14196</v>
      </c>
      <c r="P65" s="40"/>
      <c r="Q65" s="40">
        <v>0</v>
      </c>
      <c r="R65" s="40"/>
      <c r="S65" s="40">
        <f t="shared" si="1"/>
        <v>14196</v>
      </c>
      <c r="T65" s="40"/>
      <c r="U65" s="40">
        <v>14196</v>
      </c>
      <c r="V65" s="40"/>
      <c r="W65" s="40">
        <v>0</v>
      </c>
      <c r="X65" s="40"/>
      <c r="Y65" s="40">
        <f t="shared" si="2"/>
        <v>14196</v>
      </c>
      <c r="Z65" s="40"/>
    </row>
    <row r="66" spans="1:26" ht="33" customHeight="1">
      <c r="A66" s="45" t="s">
        <v>84</v>
      </c>
      <c r="B66" s="45"/>
      <c r="C66" s="46" t="s">
        <v>85</v>
      </c>
      <c r="D66" s="47"/>
      <c r="E66" s="47"/>
      <c r="F66" s="47"/>
      <c r="G66" s="47"/>
      <c r="H66" s="48"/>
      <c r="I66" s="70">
        <v>1361</v>
      </c>
      <c r="J66" s="71"/>
      <c r="K66" s="81">
        <v>0</v>
      </c>
      <c r="L66" s="81"/>
      <c r="M66" s="43">
        <f t="shared" si="0"/>
        <v>1361</v>
      </c>
      <c r="N66" s="43"/>
      <c r="O66" s="40">
        <v>1361</v>
      </c>
      <c r="P66" s="40"/>
      <c r="Q66" s="40">
        <v>0</v>
      </c>
      <c r="R66" s="40"/>
      <c r="S66" s="40">
        <f t="shared" si="1"/>
        <v>1361</v>
      </c>
      <c r="T66" s="40"/>
      <c r="U66" s="40">
        <v>1361</v>
      </c>
      <c r="V66" s="40"/>
      <c r="W66" s="40">
        <v>0</v>
      </c>
      <c r="X66" s="40"/>
      <c r="Y66" s="40">
        <f t="shared" si="2"/>
        <v>1361</v>
      </c>
      <c r="Z66" s="40"/>
    </row>
    <row r="67" spans="1:26" ht="36.75" customHeight="1">
      <c r="A67" s="54" t="s">
        <v>86</v>
      </c>
      <c r="B67" s="54"/>
      <c r="C67" s="55" t="s">
        <v>87</v>
      </c>
      <c r="D67" s="56"/>
      <c r="E67" s="56"/>
      <c r="F67" s="56"/>
      <c r="G67" s="56"/>
      <c r="H67" s="57"/>
      <c r="I67" s="72">
        <f>I68+I70</f>
        <v>500</v>
      </c>
      <c r="J67" s="73"/>
      <c r="K67" s="80">
        <f>K68+K70</f>
        <v>0</v>
      </c>
      <c r="L67" s="80"/>
      <c r="M67" s="44">
        <f t="shared" si="0"/>
        <v>500</v>
      </c>
      <c r="N67" s="44"/>
      <c r="O67" s="39">
        <f>O68+O70</f>
        <v>500</v>
      </c>
      <c r="P67" s="39"/>
      <c r="Q67" s="39">
        <f>Q68+Q70</f>
        <v>0</v>
      </c>
      <c r="R67" s="39"/>
      <c r="S67" s="39">
        <f t="shared" si="1"/>
        <v>500</v>
      </c>
      <c r="T67" s="39"/>
      <c r="U67" s="39">
        <f>U68+U70</f>
        <v>500</v>
      </c>
      <c r="V67" s="39"/>
      <c r="W67" s="39">
        <f>W68+W70</f>
        <v>0</v>
      </c>
      <c r="X67" s="39"/>
      <c r="Y67" s="39">
        <f t="shared" si="2"/>
        <v>500</v>
      </c>
      <c r="Z67" s="39"/>
    </row>
    <row r="68" spans="1:26" ht="21.75" customHeight="1">
      <c r="A68" s="54" t="s">
        <v>88</v>
      </c>
      <c r="B68" s="54"/>
      <c r="C68" s="55" t="s">
        <v>89</v>
      </c>
      <c r="D68" s="56"/>
      <c r="E68" s="56"/>
      <c r="F68" s="56"/>
      <c r="G68" s="56"/>
      <c r="H68" s="57"/>
      <c r="I68" s="72">
        <f>I69</f>
        <v>50</v>
      </c>
      <c r="J68" s="73"/>
      <c r="K68" s="80">
        <f>K69</f>
        <v>0</v>
      </c>
      <c r="L68" s="80"/>
      <c r="M68" s="44">
        <f t="shared" si="0"/>
        <v>50</v>
      </c>
      <c r="N68" s="44"/>
      <c r="O68" s="39">
        <f>O69</f>
        <v>50</v>
      </c>
      <c r="P68" s="39"/>
      <c r="Q68" s="39">
        <f>Q69</f>
        <v>0</v>
      </c>
      <c r="R68" s="39"/>
      <c r="S68" s="39">
        <f t="shared" si="1"/>
        <v>50</v>
      </c>
      <c r="T68" s="39"/>
      <c r="U68" s="39">
        <f>U69</f>
        <v>50</v>
      </c>
      <c r="V68" s="39"/>
      <c r="W68" s="39">
        <f>W69</f>
        <v>0</v>
      </c>
      <c r="X68" s="39"/>
      <c r="Y68" s="39">
        <f t="shared" si="2"/>
        <v>50</v>
      </c>
      <c r="Z68" s="39"/>
    </row>
    <row r="69" spans="1:26" ht="30.75" customHeight="1">
      <c r="A69" s="45" t="s">
        <v>90</v>
      </c>
      <c r="B69" s="45"/>
      <c r="C69" s="46" t="s">
        <v>91</v>
      </c>
      <c r="D69" s="47"/>
      <c r="E69" s="47"/>
      <c r="F69" s="47"/>
      <c r="G69" s="47"/>
      <c r="H69" s="48"/>
      <c r="I69" s="70">
        <v>50</v>
      </c>
      <c r="J69" s="71"/>
      <c r="K69" s="81">
        <v>0</v>
      </c>
      <c r="L69" s="81"/>
      <c r="M69" s="43">
        <f t="shared" si="0"/>
        <v>50</v>
      </c>
      <c r="N69" s="43"/>
      <c r="O69" s="40">
        <v>50</v>
      </c>
      <c r="P69" s="40"/>
      <c r="Q69" s="40">
        <v>0</v>
      </c>
      <c r="R69" s="40"/>
      <c r="S69" s="40">
        <f t="shared" si="1"/>
        <v>50</v>
      </c>
      <c r="T69" s="40"/>
      <c r="U69" s="40">
        <v>50</v>
      </c>
      <c r="V69" s="40"/>
      <c r="W69" s="40">
        <v>0</v>
      </c>
      <c r="X69" s="40"/>
      <c r="Y69" s="40">
        <f t="shared" si="2"/>
        <v>50</v>
      </c>
      <c r="Z69" s="40"/>
    </row>
    <row r="70" spans="1:26" ht="23.25" customHeight="1">
      <c r="A70" s="54" t="s">
        <v>92</v>
      </c>
      <c r="B70" s="54"/>
      <c r="C70" s="55" t="s">
        <v>93</v>
      </c>
      <c r="D70" s="56"/>
      <c r="E70" s="56"/>
      <c r="F70" s="56"/>
      <c r="G70" s="56"/>
      <c r="H70" s="57"/>
      <c r="I70" s="72">
        <f>I71</f>
        <v>450</v>
      </c>
      <c r="J70" s="73"/>
      <c r="K70" s="80">
        <f>K71</f>
        <v>0</v>
      </c>
      <c r="L70" s="80"/>
      <c r="M70" s="44">
        <f t="shared" si="0"/>
        <v>450</v>
      </c>
      <c r="N70" s="44"/>
      <c r="O70" s="39">
        <f>O71</f>
        <v>450</v>
      </c>
      <c r="P70" s="39"/>
      <c r="Q70" s="39">
        <f>Q71</f>
        <v>0</v>
      </c>
      <c r="R70" s="39"/>
      <c r="S70" s="39">
        <f t="shared" si="1"/>
        <v>450</v>
      </c>
      <c r="T70" s="39"/>
      <c r="U70" s="39">
        <f>U71</f>
        <v>450</v>
      </c>
      <c r="V70" s="39"/>
      <c r="W70" s="39">
        <f>W71</f>
        <v>0</v>
      </c>
      <c r="X70" s="39"/>
      <c r="Y70" s="39">
        <f t="shared" si="2"/>
        <v>450</v>
      </c>
      <c r="Z70" s="39"/>
    </row>
    <row r="71" spans="1:26" ht="33" customHeight="1">
      <c r="A71" s="45" t="s">
        <v>94</v>
      </c>
      <c r="B71" s="45"/>
      <c r="C71" s="46" t="s">
        <v>95</v>
      </c>
      <c r="D71" s="47"/>
      <c r="E71" s="47"/>
      <c r="F71" s="47"/>
      <c r="G71" s="47"/>
      <c r="H71" s="48"/>
      <c r="I71" s="70">
        <v>450</v>
      </c>
      <c r="J71" s="71"/>
      <c r="K71" s="81">
        <v>0</v>
      </c>
      <c r="L71" s="81"/>
      <c r="M71" s="43">
        <f t="shared" si="0"/>
        <v>450</v>
      </c>
      <c r="N71" s="43"/>
      <c r="O71" s="40">
        <v>450</v>
      </c>
      <c r="P71" s="40"/>
      <c r="Q71" s="40">
        <v>0</v>
      </c>
      <c r="R71" s="40"/>
      <c r="S71" s="40">
        <f t="shared" si="1"/>
        <v>450</v>
      </c>
      <c r="T71" s="40"/>
      <c r="U71" s="40">
        <v>450</v>
      </c>
      <c r="V71" s="40"/>
      <c r="W71" s="40">
        <v>0</v>
      </c>
      <c r="X71" s="40"/>
      <c r="Y71" s="40">
        <f t="shared" si="2"/>
        <v>450</v>
      </c>
      <c r="Z71" s="40"/>
    </row>
    <row r="72" spans="1:26" ht="29.25" customHeight="1">
      <c r="A72" s="54" t="s">
        <v>96</v>
      </c>
      <c r="B72" s="54"/>
      <c r="C72" s="55" t="s">
        <v>97</v>
      </c>
      <c r="D72" s="56"/>
      <c r="E72" s="56"/>
      <c r="F72" s="56"/>
      <c r="G72" s="56"/>
      <c r="H72" s="57"/>
      <c r="I72" s="72">
        <f>I73+I75</f>
        <v>100001</v>
      </c>
      <c r="J72" s="73"/>
      <c r="K72" s="80">
        <f>K73+K75</f>
        <v>0</v>
      </c>
      <c r="L72" s="80"/>
      <c r="M72" s="44">
        <f t="shared" si="0"/>
        <v>100001</v>
      </c>
      <c r="N72" s="44"/>
      <c r="O72" s="39">
        <f>O73+O75</f>
        <v>100001</v>
      </c>
      <c r="P72" s="39"/>
      <c r="Q72" s="39">
        <f>Q73+Q75</f>
        <v>0</v>
      </c>
      <c r="R72" s="39"/>
      <c r="S72" s="39">
        <f t="shared" si="1"/>
        <v>100001</v>
      </c>
      <c r="T72" s="39"/>
      <c r="U72" s="39">
        <f>U73+U75</f>
        <v>100001</v>
      </c>
      <c r="V72" s="39"/>
      <c r="W72" s="39">
        <f>W73+W75</f>
        <v>0</v>
      </c>
      <c r="X72" s="39"/>
      <c r="Y72" s="39">
        <f t="shared" si="2"/>
        <v>100001</v>
      </c>
      <c r="Z72" s="39"/>
    </row>
    <row r="73" spans="1:26" ht="93" customHeight="1">
      <c r="A73" s="54" t="s">
        <v>98</v>
      </c>
      <c r="B73" s="54"/>
      <c r="C73" s="55" t="s">
        <v>99</v>
      </c>
      <c r="D73" s="56"/>
      <c r="E73" s="56"/>
      <c r="F73" s="56"/>
      <c r="G73" s="56"/>
      <c r="H73" s="57"/>
      <c r="I73" s="72">
        <f>I74</f>
        <v>8000</v>
      </c>
      <c r="J73" s="73"/>
      <c r="K73" s="80">
        <f>K74</f>
        <v>0</v>
      </c>
      <c r="L73" s="80"/>
      <c r="M73" s="44">
        <f t="shared" si="0"/>
        <v>8000</v>
      </c>
      <c r="N73" s="44"/>
      <c r="O73" s="39">
        <f>O74</f>
        <v>8000</v>
      </c>
      <c r="P73" s="39"/>
      <c r="Q73" s="39">
        <f>Q74</f>
        <v>0</v>
      </c>
      <c r="R73" s="39"/>
      <c r="S73" s="39">
        <f t="shared" si="1"/>
        <v>8000</v>
      </c>
      <c r="T73" s="39"/>
      <c r="U73" s="39">
        <f>U74</f>
        <v>8000</v>
      </c>
      <c r="V73" s="39"/>
      <c r="W73" s="39">
        <f>W74</f>
        <v>0</v>
      </c>
      <c r="X73" s="39"/>
      <c r="Y73" s="39">
        <f t="shared" si="2"/>
        <v>8000</v>
      </c>
      <c r="Z73" s="39"/>
    </row>
    <row r="74" spans="1:26" ht="100.5" customHeight="1">
      <c r="A74" s="45" t="s">
        <v>100</v>
      </c>
      <c r="B74" s="45"/>
      <c r="C74" s="46" t="s">
        <v>101</v>
      </c>
      <c r="D74" s="47"/>
      <c r="E74" s="47"/>
      <c r="F74" s="47"/>
      <c r="G74" s="47"/>
      <c r="H74" s="48"/>
      <c r="I74" s="70">
        <v>8000</v>
      </c>
      <c r="J74" s="71"/>
      <c r="K74" s="81">
        <v>0</v>
      </c>
      <c r="L74" s="81"/>
      <c r="M74" s="43">
        <f t="shared" si="0"/>
        <v>8000</v>
      </c>
      <c r="N74" s="43"/>
      <c r="O74" s="40">
        <v>8000</v>
      </c>
      <c r="P74" s="40"/>
      <c r="Q74" s="40">
        <v>0</v>
      </c>
      <c r="R74" s="40"/>
      <c r="S74" s="40">
        <f t="shared" si="1"/>
        <v>8000</v>
      </c>
      <c r="T74" s="40"/>
      <c r="U74" s="40">
        <v>8000</v>
      </c>
      <c r="V74" s="40"/>
      <c r="W74" s="40">
        <v>0</v>
      </c>
      <c r="X74" s="40"/>
      <c r="Y74" s="40">
        <f t="shared" si="2"/>
        <v>8000</v>
      </c>
      <c r="Z74" s="40"/>
    </row>
    <row r="75" spans="1:26" ht="45.75" customHeight="1">
      <c r="A75" s="54" t="s">
        <v>102</v>
      </c>
      <c r="B75" s="54"/>
      <c r="C75" s="55" t="s">
        <v>103</v>
      </c>
      <c r="D75" s="56"/>
      <c r="E75" s="56"/>
      <c r="F75" s="56"/>
      <c r="G75" s="56"/>
      <c r="H75" s="57"/>
      <c r="I75" s="72">
        <f>I76</f>
        <v>92001</v>
      </c>
      <c r="J75" s="73"/>
      <c r="K75" s="80">
        <f>K76</f>
        <v>0</v>
      </c>
      <c r="L75" s="80"/>
      <c r="M75" s="44">
        <f t="shared" si="0"/>
        <v>92001</v>
      </c>
      <c r="N75" s="44"/>
      <c r="O75" s="39">
        <f>O76</f>
        <v>92001</v>
      </c>
      <c r="P75" s="39"/>
      <c r="Q75" s="39">
        <f>Q76</f>
        <v>0</v>
      </c>
      <c r="R75" s="39"/>
      <c r="S75" s="39">
        <f t="shared" si="1"/>
        <v>92001</v>
      </c>
      <c r="T75" s="39"/>
      <c r="U75" s="39">
        <f>U76</f>
        <v>92001</v>
      </c>
      <c r="V75" s="39"/>
      <c r="W75" s="39">
        <f>W76</f>
        <v>0</v>
      </c>
      <c r="X75" s="39"/>
      <c r="Y75" s="39">
        <f t="shared" si="2"/>
        <v>92001</v>
      </c>
      <c r="Z75" s="39"/>
    </row>
    <row r="76" spans="1:26" ht="47.25" customHeight="1">
      <c r="A76" s="45" t="s">
        <v>104</v>
      </c>
      <c r="B76" s="45"/>
      <c r="C76" s="46" t="s">
        <v>105</v>
      </c>
      <c r="D76" s="47"/>
      <c r="E76" s="47"/>
      <c r="F76" s="47"/>
      <c r="G76" s="47"/>
      <c r="H76" s="48"/>
      <c r="I76" s="70">
        <v>92001</v>
      </c>
      <c r="J76" s="71"/>
      <c r="K76" s="81">
        <v>0</v>
      </c>
      <c r="L76" s="81"/>
      <c r="M76" s="43">
        <f t="shared" si="0"/>
        <v>92001</v>
      </c>
      <c r="N76" s="43"/>
      <c r="O76" s="40">
        <v>92001</v>
      </c>
      <c r="P76" s="40"/>
      <c r="Q76" s="40">
        <v>0</v>
      </c>
      <c r="R76" s="40"/>
      <c r="S76" s="40">
        <f t="shared" si="1"/>
        <v>92001</v>
      </c>
      <c r="T76" s="40"/>
      <c r="U76" s="40">
        <v>92001</v>
      </c>
      <c r="V76" s="40"/>
      <c r="W76" s="40">
        <v>0</v>
      </c>
      <c r="X76" s="40"/>
      <c r="Y76" s="40">
        <f t="shared" si="2"/>
        <v>92001</v>
      </c>
      <c r="Z76" s="40"/>
    </row>
    <row r="77" spans="1:26" ht="21.75" customHeight="1">
      <c r="A77" s="54" t="s">
        <v>106</v>
      </c>
      <c r="B77" s="54"/>
      <c r="C77" s="55" t="s">
        <v>107</v>
      </c>
      <c r="D77" s="56"/>
      <c r="E77" s="56"/>
      <c r="F77" s="56"/>
      <c r="G77" s="56"/>
      <c r="H77" s="57"/>
      <c r="I77" s="72">
        <f>I78</f>
        <v>3000</v>
      </c>
      <c r="J77" s="73"/>
      <c r="K77" s="80">
        <f>K78</f>
        <v>0</v>
      </c>
      <c r="L77" s="80"/>
      <c r="M77" s="44">
        <f t="shared" si="0"/>
        <v>3000</v>
      </c>
      <c r="N77" s="44"/>
      <c r="O77" s="39">
        <f>O78</f>
        <v>3000</v>
      </c>
      <c r="P77" s="39"/>
      <c r="Q77" s="39">
        <f>Q78</f>
        <v>0</v>
      </c>
      <c r="R77" s="39"/>
      <c r="S77" s="39">
        <f t="shared" si="1"/>
        <v>3000</v>
      </c>
      <c r="T77" s="39"/>
      <c r="U77" s="39">
        <f>U78</f>
        <v>3000</v>
      </c>
      <c r="V77" s="39"/>
      <c r="W77" s="39">
        <f>W78</f>
        <v>0</v>
      </c>
      <c r="X77" s="39"/>
      <c r="Y77" s="39">
        <f t="shared" si="2"/>
        <v>3000</v>
      </c>
      <c r="Z77" s="39"/>
    </row>
    <row r="78" spans="1:26" ht="134.25" customHeight="1">
      <c r="A78" s="54" t="s">
        <v>108</v>
      </c>
      <c r="B78" s="54"/>
      <c r="C78" s="55" t="s">
        <v>109</v>
      </c>
      <c r="D78" s="56"/>
      <c r="E78" s="56"/>
      <c r="F78" s="56"/>
      <c r="G78" s="56"/>
      <c r="H78" s="57"/>
      <c r="I78" s="72">
        <f>I79</f>
        <v>3000</v>
      </c>
      <c r="J78" s="73"/>
      <c r="K78" s="80">
        <f>K79</f>
        <v>0</v>
      </c>
      <c r="L78" s="80"/>
      <c r="M78" s="44">
        <f t="shared" si="0"/>
        <v>3000</v>
      </c>
      <c r="N78" s="44"/>
      <c r="O78" s="39">
        <f>O79</f>
        <v>3000</v>
      </c>
      <c r="P78" s="39"/>
      <c r="Q78" s="39">
        <f>Q79</f>
        <v>0</v>
      </c>
      <c r="R78" s="39"/>
      <c r="S78" s="39">
        <f t="shared" si="1"/>
        <v>3000</v>
      </c>
      <c r="T78" s="39"/>
      <c r="U78" s="39">
        <f>U79</f>
        <v>3000</v>
      </c>
      <c r="V78" s="39"/>
      <c r="W78" s="39">
        <f>W79</f>
        <v>0</v>
      </c>
      <c r="X78" s="39"/>
      <c r="Y78" s="39">
        <f t="shared" si="2"/>
        <v>3000</v>
      </c>
      <c r="Z78" s="39"/>
    </row>
    <row r="79" spans="1:26" ht="95.25" customHeight="1">
      <c r="A79" s="45" t="s">
        <v>110</v>
      </c>
      <c r="B79" s="45"/>
      <c r="C79" s="46" t="s">
        <v>111</v>
      </c>
      <c r="D79" s="47"/>
      <c r="E79" s="47"/>
      <c r="F79" s="47"/>
      <c r="G79" s="47"/>
      <c r="H79" s="48"/>
      <c r="I79" s="70">
        <v>3000</v>
      </c>
      <c r="J79" s="71"/>
      <c r="K79" s="81">
        <v>0</v>
      </c>
      <c r="L79" s="81"/>
      <c r="M79" s="43">
        <f t="shared" si="0"/>
        <v>3000</v>
      </c>
      <c r="N79" s="43"/>
      <c r="O79" s="40">
        <v>3000</v>
      </c>
      <c r="P79" s="40"/>
      <c r="Q79" s="40">
        <v>0</v>
      </c>
      <c r="R79" s="40"/>
      <c r="S79" s="40">
        <f t="shared" si="1"/>
        <v>3000</v>
      </c>
      <c r="T79" s="40"/>
      <c r="U79" s="40">
        <v>3000</v>
      </c>
      <c r="V79" s="40"/>
      <c r="W79" s="40">
        <v>0</v>
      </c>
      <c r="X79" s="40"/>
      <c r="Y79" s="40">
        <f t="shared" si="2"/>
        <v>3000</v>
      </c>
      <c r="Z79" s="40"/>
    </row>
    <row r="80" spans="1:26" ht="20.25" customHeight="1">
      <c r="A80" s="54" t="s">
        <v>112</v>
      </c>
      <c r="B80" s="54"/>
      <c r="C80" s="55" t="s">
        <v>113</v>
      </c>
      <c r="D80" s="56"/>
      <c r="E80" s="56"/>
      <c r="F80" s="56"/>
      <c r="G80" s="56"/>
      <c r="H80" s="57"/>
      <c r="I80" s="72">
        <f>I81</f>
        <v>5838</v>
      </c>
      <c r="J80" s="73"/>
      <c r="K80" s="80">
        <f>K81</f>
        <v>0</v>
      </c>
      <c r="L80" s="80"/>
      <c r="M80" s="44">
        <f t="shared" si="0"/>
        <v>5838</v>
      </c>
      <c r="N80" s="44"/>
      <c r="O80" s="39">
        <f>O81</f>
        <v>5814.5</v>
      </c>
      <c r="P80" s="39"/>
      <c r="Q80" s="39">
        <f>Q81</f>
        <v>0</v>
      </c>
      <c r="R80" s="39"/>
      <c r="S80" s="39">
        <f t="shared" si="1"/>
        <v>5814.5</v>
      </c>
      <c r="T80" s="39"/>
      <c r="U80" s="39">
        <f>U81</f>
        <v>8644.4</v>
      </c>
      <c r="V80" s="39"/>
      <c r="W80" s="39">
        <f>W81</f>
        <v>0</v>
      </c>
      <c r="X80" s="39"/>
      <c r="Y80" s="39">
        <f t="shared" si="2"/>
        <v>8644.4</v>
      </c>
      <c r="Z80" s="39"/>
    </row>
    <row r="81" spans="1:26" ht="19.5" customHeight="1">
      <c r="A81" s="54" t="s">
        <v>114</v>
      </c>
      <c r="B81" s="54"/>
      <c r="C81" s="55" t="s">
        <v>115</v>
      </c>
      <c r="D81" s="56"/>
      <c r="E81" s="56"/>
      <c r="F81" s="56"/>
      <c r="G81" s="56"/>
      <c r="H81" s="57"/>
      <c r="I81" s="72">
        <f>I82</f>
        <v>5838</v>
      </c>
      <c r="J81" s="73"/>
      <c r="K81" s="80">
        <f>K82</f>
        <v>0</v>
      </c>
      <c r="L81" s="80"/>
      <c r="M81" s="44">
        <f t="shared" si="0"/>
        <v>5838</v>
      </c>
      <c r="N81" s="44"/>
      <c r="O81" s="39">
        <f>O82</f>
        <v>5814.5</v>
      </c>
      <c r="P81" s="39"/>
      <c r="Q81" s="39">
        <f>Q82</f>
        <v>0</v>
      </c>
      <c r="R81" s="39"/>
      <c r="S81" s="39">
        <f t="shared" si="1"/>
        <v>5814.5</v>
      </c>
      <c r="T81" s="39"/>
      <c r="U81" s="39">
        <f>U82</f>
        <v>8644.4</v>
      </c>
      <c r="V81" s="39"/>
      <c r="W81" s="39">
        <f>W82</f>
        <v>0</v>
      </c>
      <c r="X81" s="39"/>
      <c r="Y81" s="39">
        <f t="shared" si="2"/>
        <v>8644.4</v>
      </c>
      <c r="Z81" s="39"/>
    </row>
    <row r="82" spans="1:26" ht="30.75" customHeight="1">
      <c r="A82" s="45" t="s">
        <v>116</v>
      </c>
      <c r="B82" s="45"/>
      <c r="C82" s="46" t="s">
        <v>117</v>
      </c>
      <c r="D82" s="47"/>
      <c r="E82" s="47"/>
      <c r="F82" s="47"/>
      <c r="G82" s="47"/>
      <c r="H82" s="48"/>
      <c r="I82" s="70">
        <v>5838</v>
      </c>
      <c r="J82" s="71"/>
      <c r="K82" s="81">
        <v>0</v>
      </c>
      <c r="L82" s="81"/>
      <c r="M82" s="43">
        <f t="shared" si="0"/>
        <v>5838</v>
      </c>
      <c r="N82" s="43"/>
      <c r="O82" s="40">
        <v>5814.5</v>
      </c>
      <c r="P82" s="40"/>
      <c r="Q82" s="40">
        <v>0</v>
      </c>
      <c r="R82" s="40"/>
      <c r="S82" s="40">
        <f t="shared" si="1"/>
        <v>5814.5</v>
      </c>
      <c r="T82" s="40"/>
      <c r="U82" s="40">
        <v>8644.4</v>
      </c>
      <c r="V82" s="40"/>
      <c r="W82" s="40">
        <v>0</v>
      </c>
      <c r="X82" s="40"/>
      <c r="Y82" s="40">
        <f t="shared" si="2"/>
        <v>8644.4</v>
      </c>
      <c r="Z82" s="40"/>
    </row>
    <row r="83" spans="1:26" ht="27.75" customHeight="1">
      <c r="A83" s="54" t="s">
        <v>118</v>
      </c>
      <c r="B83" s="54"/>
      <c r="C83" s="55" t="s">
        <v>119</v>
      </c>
      <c r="D83" s="56"/>
      <c r="E83" s="56"/>
      <c r="F83" s="56"/>
      <c r="G83" s="56"/>
      <c r="H83" s="57"/>
      <c r="I83" s="72">
        <f>I84</f>
        <v>5297643.08</v>
      </c>
      <c r="J83" s="73"/>
      <c r="K83" s="80">
        <f>K84</f>
        <v>-15184.73</v>
      </c>
      <c r="L83" s="80"/>
      <c r="M83" s="44">
        <f t="shared" si="0"/>
        <v>5282458.3499999996</v>
      </c>
      <c r="N83" s="44"/>
      <c r="O83" s="39">
        <f>O84</f>
        <v>6670514.1299999999</v>
      </c>
      <c r="P83" s="39"/>
      <c r="Q83" s="39">
        <f>Q84</f>
        <v>24199</v>
      </c>
      <c r="R83" s="39"/>
      <c r="S83" s="39">
        <f t="shared" si="1"/>
        <v>6694713.1299999999</v>
      </c>
      <c r="T83" s="39"/>
      <c r="U83" s="39">
        <f>U84</f>
        <v>6173000.21</v>
      </c>
      <c r="V83" s="39"/>
      <c r="W83" s="39">
        <f>W84</f>
        <v>0</v>
      </c>
      <c r="X83" s="39"/>
      <c r="Y83" s="39">
        <f t="shared" si="2"/>
        <v>6173000.21</v>
      </c>
      <c r="Z83" s="39"/>
    </row>
    <row r="84" spans="1:26" ht="28.5" customHeight="1">
      <c r="A84" s="54" t="s">
        <v>120</v>
      </c>
      <c r="B84" s="54"/>
      <c r="C84" s="55" t="s">
        <v>121</v>
      </c>
      <c r="D84" s="56"/>
      <c r="E84" s="56"/>
      <c r="F84" s="56"/>
      <c r="G84" s="56"/>
      <c r="H84" s="57"/>
      <c r="I84" s="72">
        <f>I85+I87+I140+I173</f>
        <v>5297643.08</v>
      </c>
      <c r="J84" s="73"/>
      <c r="K84" s="80">
        <f>K85+K87+K140+K173</f>
        <v>-15184.73</v>
      </c>
      <c r="L84" s="80"/>
      <c r="M84" s="44">
        <f t="shared" si="0"/>
        <v>5282458.3499999996</v>
      </c>
      <c r="N84" s="44"/>
      <c r="O84" s="39">
        <f>O85+O87+O140+O173</f>
        <v>6670514.1299999999</v>
      </c>
      <c r="P84" s="39"/>
      <c r="Q84" s="39">
        <f>Q85+Q87+Q140+Q173</f>
        <v>24199</v>
      </c>
      <c r="R84" s="39"/>
      <c r="S84" s="39">
        <f t="shared" si="1"/>
        <v>6694713.1299999999</v>
      </c>
      <c r="T84" s="39"/>
      <c r="U84" s="39">
        <f>U85+U87+U140+U173</f>
        <v>6173000.21</v>
      </c>
      <c r="V84" s="39"/>
      <c r="W84" s="39">
        <f>W85+W87+W140+W173</f>
        <v>0</v>
      </c>
      <c r="X84" s="39"/>
      <c r="Y84" s="39">
        <f t="shared" si="2"/>
        <v>6173000.21</v>
      </c>
      <c r="Z84" s="39"/>
    </row>
    <row r="85" spans="1:26" ht="30" customHeight="1">
      <c r="A85" s="54" t="s">
        <v>122</v>
      </c>
      <c r="B85" s="54"/>
      <c r="C85" s="55" t="s">
        <v>123</v>
      </c>
      <c r="D85" s="56"/>
      <c r="E85" s="56"/>
      <c r="F85" s="56"/>
      <c r="G85" s="56"/>
      <c r="H85" s="57"/>
      <c r="I85" s="72">
        <f>I86</f>
        <v>4400</v>
      </c>
      <c r="J85" s="73"/>
      <c r="K85" s="80">
        <f>K86</f>
        <v>0</v>
      </c>
      <c r="L85" s="80"/>
      <c r="M85" s="44">
        <f t="shared" si="0"/>
        <v>4400</v>
      </c>
      <c r="N85" s="44"/>
      <c r="O85" s="39">
        <f>O86</f>
        <v>1530</v>
      </c>
      <c r="P85" s="39"/>
      <c r="Q85" s="39">
        <f>Q86</f>
        <v>0</v>
      </c>
      <c r="R85" s="39"/>
      <c r="S85" s="39">
        <f t="shared" si="1"/>
        <v>1530</v>
      </c>
      <c r="T85" s="39"/>
      <c r="U85" s="39">
        <f>U86</f>
        <v>8790</v>
      </c>
      <c r="V85" s="39"/>
      <c r="W85" s="39">
        <f>W86</f>
        <v>0</v>
      </c>
      <c r="X85" s="39"/>
      <c r="Y85" s="39">
        <f t="shared" si="2"/>
        <v>8790</v>
      </c>
      <c r="Z85" s="39"/>
    </row>
    <row r="86" spans="1:26" ht="54.75" customHeight="1">
      <c r="A86" s="45" t="s">
        <v>124</v>
      </c>
      <c r="B86" s="45"/>
      <c r="C86" s="46" t="s">
        <v>125</v>
      </c>
      <c r="D86" s="47"/>
      <c r="E86" s="47"/>
      <c r="F86" s="47"/>
      <c r="G86" s="47"/>
      <c r="H86" s="48"/>
      <c r="I86" s="70">
        <v>4400</v>
      </c>
      <c r="J86" s="71"/>
      <c r="K86" s="81">
        <v>0</v>
      </c>
      <c r="L86" s="81"/>
      <c r="M86" s="43">
        <f t="shared" si="0"/>
        <v>4400</v>
      </c>
      <c r="N86" s="43"/>
      <c r="O86" s="40">
        <v>1530</v>
      </c>
      <c r="P86" s="40"/>
      <c r="Q86" s="40">
        <v>0</v>
      </c>
      <c r="R86" s="40"/>
      <c r="S86" s="40">
        <f t="shared" si="1"/>
        <v>1530</v>
      </c>
      <c r="T86" s="40"/>
      <c r="U86" s="40">
        <v>8790</v>
      </c>
      <c r="V86" s="40"/>
      <c r="W86" s="40">
        <v>0</v>
      </c>
      <c r="X86" s="40"/>
      <c r="Y86" s="40">
        <f t="shared" si="2"/>
        <v>8790</v>
      </c>
      <c r="Z86" s="40"/>
    </row>
    <row r="87" spans="1:26" ht="35.25" customHeight="1">
      <c r="A87" s="54" t="s">
        <v>126</v>
      </c>
      <c r="B87" s="54"/>
      <c r="C87" s="55" t="s">
        <v>127</v>
      </c>
      <c r="D87" s="56"/>
      <c r="E87" s="56"/>
      <c r="F87" s="56"/>
      <c r="G87" s="56"/>
      <c r="H87" s="57"/>
      <c r="I87" s="72">
        <f>I88+I89+I90+I91+I92+I94+I95+I96+I97+I99+I101+I93+I100</f>
        <v>708362.38</v>
      </c>
      <c r="J87" s="73"/>
      <c r="K87" s="72">
        <f>K88+K89+K90+K91+K92+K94+K95+K96+K97+K99+K101+K93+K100</f>
        <v>-9075.73</v>
      </c>
      <c r="L87" s="73"/>
      <c r="M87" s="75">
        <f>I87+K87</f>
        <v>699286.65</v>
      </c>
      <c r="N87" s="76"/>
      <c r="O87" s="41">
        <f>O88+O89+O90+O91+O92+O94+O95+O96+O97+O99+O101+O93</f>
        <v>2254371.13</v>
      </c>
      <c r="P87" s="42"/>
      <c r="Q87" s="41">
        <f>Q88+Q89+Q90+Q91+Q92+Q94+Q95+Q96+Q97+Q99+Q101+Q93</f>
        <v>24199</v>
      </c>
      <c r="R87" s="42"/>
      <c r="S87" s="39">
        <f t="shared" si="1"/>
        <v>2278570.13</v>
      </c>
      <c r="T87" s="39"/>
      <c r="U87" s="41">
        <f>U88+U89+U90+U91+U92+U94+U95+U96+U97+U99+U101+U93</f>
        <v>1762201.2100000002</v>
      </c>
      <c r="V87" s="42"/>
      <c r="W87" s="41">
        <f>W88+W89+W90+W91+W92+W94+W95+W96+W97+W99+W101+W93</f>
        <v>0</v>
      </c>
      <c r="X87" s="42"/>
      <c r="Y87" s="39">
        <f t="shared" si="2"/>
        <v>1762201.2100000002</v>
      </c>
      <c r="Z87" s="39"/>
    </row>
    <row r="88" spans="1:26" s="6" customFormat="1" ht="44.25" customHeight="1">
      <c r="A88" s="20" t="s">
        <v>284</v>
      </c>
      <c r="B88" s="20"/>
      <c r="C88" s="21" t="s">
        <v>285</v>
      </c>
      <c r="D88" s="22"/>
      <c r="E88" s="22"/>
      <c r="F88" s="22"/>
      <c r="G88" s="22"/>
      <c r="H88" s="23"/>
      <c r="I88" s="24">
        <v>2687</v>
      </c>
      <c r="J88" s="25"/>
      <c r="K88" s="31">
        <v>0</v>
      </c>
      <c r="L88" s="31"/>
      <c r="M88" s="13">
        <f t="shared" ref="M88" si="8">I88+K88</f>
        <v>2687</v>
      </c>
      <c r="N88" s="13"/>
      <c r="O88" s="12">
        <v>0</v>
      </c>
      <c r="P88" s="12"/>
      <c r="Q88" s="12">
        <v>0</v>
      </c>
      <c r="R88" s="12"/>
      <c r="S88" s="12">
        <f t="shared" ref="S88" si="9">O88+Q88</f>
        <v>0</v>
      </c>
      <c r="T88" s="12"/>
      <c r="U88" s="12">
        <v>0</v>
      </c>
      <c r="V88" s="12"/>
      <c r="W88" s="12">
        <v>0</v>
      </c>
      <c r="X88" s="12"/>
      <c r="Y88" s="12">
        <f t="shared" ref="Y88" si="10">U88+W88</f>
        <v>0</v>
      </c>
      <c r="Z88" s="12"/>
    </row>
    <row r="89" spans="1:26" s="6" customFormat="1" ht="61.5" customHeight="1">
      <c r="A89" s="20" t="s">
        <v>128</v>
      </c>
      <c r="B89" s="20"/>
      <c r="C89" s="21" t="s">
        <v>129</v>
      </c>
      <c r="D89" s="22"/>
      <c r="E89" s="22"/>
      <c r="F89" s="22"/>
      <c r="G89" s="22"/>
      <c r="H89" s="23"/>
      <c r="I89" s="24">
        <v>2235</v>
      </c>
      <c r="J89" s="25"/>
      <c r="K89" s="31">
        <v>0</v>
      </c>
      <c r="L89" s="31"/>
      <c r="M89" s="13">
        <f t="shared" si="0"/>
        <v>2235</v>
      </c>
      <c r="N89" s="13"/>
      <c r="O89" s="12">
        <v>6762</v>
      </c>
      <c r="P89" s="12"/>
      <c r="Q89" s="12">
        <v>0</v>
      </c>
      <c r="R89" s="12"/>
      <c r="S89" s="12">
        <f>O89+Q89</f>
        <v>6762</v>
      </c>
      <c r="T89" s="12"/>
      <c r="U89" s="12">
        <v>11257</v>
      </c>
      <c r="V89" s="12"/>
      <c r="W89" s="12">
        <v>0</v>
      </c>
      <c r="X89" s="12"/>
      <c r="Y89" s="12">
        <f t="shared" si="2"/>
        <v>11257</v>
      </c>
      <c r="Z89" s="12"/>
    </row>
    <row r="90" spans="1:26" s="7" customFormat="1" ht="63.75" customHeight="1">
      <c r="A90" s="20" t="s">
        <v>240</v>
      </c>
      <c r="B90" s="20"/>
      <c r="C90" s="21" t="s">
        <v>244</v>
      </c>
      <c r="D90" s="22"/>
      <c r="E90" s="22"/>
      <c r="F90" s="22"/>
      <c r="G90" s="22"/>
      <c r="H90" s="23"/>
      <c r="I90" s="24">
        <v>0</v>
      </c>
      <c r="J90" s="25"/>
      <c r="K90" s="31">
        <v>0</v>
      </c>
      <c r="L90" s="31"/>
      <c r="M90" s="13">
        <f t="shared" si="0"/>
        <v>0</v>
      </c>
      <c r="N90" s="13"/>
      <c r="O90" s="12">
        <v>13527.29</v>
      </c>
      <c r="P90" s="12"/>
      <c r="Q90" s="12">
        <v>0</v>
      </c>
      <c r="R90" s="12"/>
      <c r="S90" s="12">
        <f t="shared" si="1"/>
        <v>13527.29</v>
      </c>
      <c r="T90" s="12"/>
      <c r="U90" s="12">
        <v>0</v>
      </c>
      <c r="V90" s="12"/>
      <c r="W90" s="12">
        <v>0</v>
      </c>
      <c r="X90" s="12"/>
      <c r="Y90" s="12">
        <f t="shared" si="2"/>
        <v>0</v>
      </c>
      <c r="Z90" s="12"/>
    </row>
    <row r="91" spans="1:26" s="7" customFormat="1" ht="51.75" customHeight="1">
      <c r="A91" s="20" t="s">
        <v>241</v>
      </c>
      <c r="B91" s="20"/>
      <c r="C91" s="21" t="s">
        <v>245</v>
      </c>
      <c r="D91" s="22"/>
      <c r="E91" s="22"/>
      <c r="F91" s="22"/>
      <c r="G91" s="22"/>
      <c r="H91" s="23"/>
      <c r="I91" s="24">
        <v>0</v>
      </c>
      <c r="J91" s="25"/>
      <c r="K91" s="31">
        <v>0</v>
      </c>
      <c r="L91" s="31"/>
      <c r="M91" s="13">
        <f t="shared" si="0"/>
        <v>0</v>
      </c>
      <c r="N91" s="13"/>
      <c r="O91" s="12">
        <v>0</v>
      </c>
      <c r="P91" s="12"/>
      <c r="Q91" s="12">
        <v>0</v>
      </c>
      <c r="R91" s="12"/>
      <c r="S91" s="12">
        <f t="shared" si="1"/>
        <v>0</v>
      </c>
      <c r="T91" s="12"/>
      <c r="U91" s="12">
        <v>3445</v>
      </c>
      <c r="V91" s="12"/>
      <c r="W91" s="12">
        <v>0</v>
      </c>
      <c r="X91" s="12"/>
      <c r="Y91" s="12">
        <f t="shared" ref="Y91:Y169" si="11">U91+W91</f>
        <v>3445</v>
      </c>
      <c r="Z91" s="12"/>
    </row>
    <row r="92" spans="1:26" s="7" customFormat="1" ht="66.75" customHeight="1">
      <c r="A92" s="20" t="s">
        <v>242</v>
      </c>
      <c r="B92" s="20"/>
      <c r="C92" s="21" t="s">
        <v>246</v>
      </c>
      <c r="D92" s="22"/>
      <c r="E92" s="22"/>
      <c r="F92" s="22"/>
      <c r="G92" s="22"/>
      <c r="H92" s="23"/>
      <c r="I92" s="24">
        <v>0</v>
      </c>
      <c r="J92" s="25"/>
      <c r="K92" s="31">
        <v>0</v>
      </c>
      <c r="L92" s="31"/>
      <c r="M92" s="13">
        <f t="shared" ref="M92:M170" si="12">I92+K92</f>
        <v>0</v>
      </c>
      <c r="N92" s="13"/>
      <c r="O92" s="12">
        <v>0</v>
      </c>
      <c r="P92" s="12"/>
      <c r="Q92" s="12">
        <v>0</v>
      </c>
      <c r="R92" s="12"/>
      <c r="S92" s="12">
        <f t="shared" ref="S92:S170" si="13">O92+Q92</f>
        <v>0</v>
      </c>
      <c r="T92" s="12"/>
      <c r="U92" s="12">
        <v>142119.99</v>
      </c>
      <c r="V92" s="12"/>
      <c r="W92" s="12">
        <v>0</v>
      </c>
      <c r="X92" s="12"/>
      <c r="Y92" s="12">
        <f t="shared" si="11"/>
        <v>142119.99</v>
      </c>
      <c r="Z92" s="12"/>
    </row>
    <row r="93" spans="1:26" s="7" customFormat="1" ht="59.25" customHeight="1">
      <c r="A93" s="20" t="s">
        <v>296</v>
      </c>
      <c r="B93" s="20"/>
      <c r="C93" s="21" t="s">
        <v>297</v>
      </c>
      <c r="D93" s="22"/>
      <c r="E93" s="22"/>
      <c r="F93" s="22"/>
      <c r="G93" s="22"/>
      <c r="H93" s="23"/>
      <c r="I93" s="24">
        <v>66722</v>
      </c>
      <c r="J93" s="25"/>
      <c r="K93" s="31">
        <v>0</v>
      </c>
      <c r="L93" s="31"/>
      <c r="M93" s="13">
        <f t="shared" ref="M93" si="14">I93+K93</f>
        <v>66722</v>
      </c>
      <c r="N93" s="13"/>
      <c r="O93" s="12">
        <v>141978</v>
      </c>
      <c r="P93" s="12"/>
      <c r="Q93" s="12">
        <v>24199</v>
      </c>
      <c r="R93" s="12"/>
      <c r="S93" s="12">
        <f t="shared" ref="S93" si="15">O93+Q93</f>
        <v>166177</v>
      </c>
      <c r="T93" s="12"/>
      <c r="U93" s="12">
        <v>141978</v>
      </c>
      <c r="V93" s="12"/>
      <c r="W93" s="12">
        <v>0</v>
      </c>
      <c r="X93" s="12"/>
      <c r="Y93" s="12">
        <f t="shared" ref="Y93" si="16">U93+W93</f>
        <v>141978</v>
      </c>
      <c r="Z93" s="12"/>
    </row>
    <row r="94" spans="1:26" s="7" customFormat="1" ht="39" customHeight="1">
      <c r="A94" s="20" t="s">
        <v>282</v>
      </c>
      <c r="B94" s="20"/>
      <c r="C94" s="21" t="s">
        <v>283</v>
      </c>
      <c r="D94" s="22"/>
      <c r="E94" s="22"/>
      <c r="F94" s="22"/>
      <c r="G94" s="22"/>
      <c r="H94" s="23"/>
      <c r="I94" s="24">
        <v>5659.6</v>
      </c>
      <c r="J94" s="25"/>
      <c r="K94" s="31">
        <v>0</v>
      </c>
      <c r="L94" s="31"/>
      <c r="M94" s="13">
        <f t="shared" ref="M94" si="17">I94+K94</f>
        <v>5659.6</v>
      </c>
      <c r="N94" s="13"/>
      <c r="O94" s="12">
        <v>0</v>
      </c>
      <c r="P94" s="12"/>
      <c r="Q94" s="12">
        <v>0</v>
      </c>
      <c r="R94" s="12"/>
      <c r="S94" s="12">
        <f t="shared" ref="S94" si="18">O94+Q94</f>
        <v>0</v>
      </c>
      <c r="T94" s="12"/>
      <c r="U94" s="12">
        <v>0</v>
      </c>
      <c r="V94" s="12"/>
      <c r="W94" s="12">
        <v>0</v>
      </c>
      <c r="X94" s="12"/>
      <c r="Y94" s="12">
        <f t="shared" ref="Y94" si="19">U94+W94</f>
        <v>0</v>
      </c>
      <c r="Z94" s="12"/>
    </row>
    <row r="95" spans="1:26" s="7" customFormat="1" ht="28.5" customHeight="1">
      <c r="A95" s="20" t="s">
        <v>243</v>
      </c>
      <c r="B95" s="20"/>
      <c r="C95" s="21" t="s">
        <v>247</v>
      </c>
      <c r="D95" s="22"/>
      <c r="E95" s="22"/>
      <c r="F95" s="22"/>
      <c r="G95" s="22"/>
      <c r="H95" s="23"/>
      <c r="I95" s="24">
        <v>0</v>
      </c>
      <c r="J95" s="25"/>
      <c r="K95" s="31">
        <v>0</v>
      </c>
      <c r="L95" s="31"/>
      <c r="M95" s="13">
        <f t="shared" si="12"/>
        <v>0</v>
      </c>
      <c r="N95" s="13"/>
      <c r="O95" s="12">
        <v>14000</v>
      </c>
      <c r="P95" s="12"/>
      <c r="Q95" s="12">
        <v>0</v>
      </c>
      <c r="R95" s="12"/>
      <c r="S95" s="12">
        <f t="shared" si="13"/>
        <v>14000</v>
      </c>
      <c r="T95" s="12"/>
      <c r="U95" s="12">
        <v>0</v>
      </c>
      <c r="V95" s="12"/>
      <c r="W95" s="12">
        <v>0</v>
      </c>
      <c r="X95" s="12"/>
      <c r="Y95" s="12">
        <f t="shared" si="11"/>
        <v>0</v>
      </c>
      <c r="Z95" s="12"/>
    </row>
    <row r="96" spans="1:26" s="7" customFormat="1" ht="55.5" customHeight="1">
      <c r="A96" s="20" t="s">
        <v>274</v>
      </c>
      <c r="B96" s="20"/>
      <c r="C96" s="21" t="s">
        <v>276</v>
      </c>
      <c r="D96" s="22"/>
      <c r="E96" s="22"/>
      <c r="F96" s="22"/>
      <c r="G96" s="22"/>
      <c r="H96" s="23"/>
      <c r="I96" s="24">
        <v>0</v>
      </c>
      <c r="J96" s="25"/>
      <c r="K96" s="31">
        <v>0</v>
      </c>
      <c r="L96" s="31"/>
      <c r="M96" s="13">
        <f t="shared" si="12"/>
        <v>0</v>
      </c>
      <c r="N96" s="13"/>
      <c r="O96" s="12">
        <v>318274.99</v>
      </c>
      <c r="P96" s="12"/>
      <c r="Q96" s="12">
        <v>0</v>
      </c>
      <c r="R96" s="12"/>
      <c r="S96" s="12">
        <f t="shared" si="13"/>
        <v>318274.99</v>
      </c>
      <c r="T96" s="12"/>
      <c r="U96" s="12">
        <v>0</v>
      </c>
      <c r="V96" s="12"/>
      <c r="W96" s="12">
        <v>0</v>
      </c>
      <c r="X96" s="12"/>
      <c r="Y96" s="12">
        <f t="shared" si="11"/>
        <v>0</v>
      </c>
      <c r="Z96" s="12"/>
    </row>
    <row r="97" spans="1:26" s="7" customFormat="1" ht="60.75" hidden="1" customHeight="1">
      <c r="A97" s="20" t="s">
        <v>275</v>
      </c>
      <c r="B97" s="20"/>
      <c r="C97" s="21" t="s">
        <v>277</v>
      </c>
      <c r="D97" s="22"/>
      <c r="E97" s="22"/>
      <c r="F97" s="22"/>
      <c r="G97" s="22"/>
      <c r="H97" s="23"/>
      <c r="I97" s="24">
        <v>0</v>
      </c>
      <c r="J97" s="25"/>
      <c r="K97" s="31">
        <v>0</v>
      </c>
      <c r="L97" s="31"/>
      <c r="M97" s="13">
        <f t="shared" si="12"/>
        <v>0</v>
      </c>
      <c r="N97" s="13"/>
      <c r="O97" s="12">
        <v>0</v>
      </c>
      <c r="P97" s="12"/>
      <c r="Q97" s="12">
        <v>0</v>
      </c>
      <c r="R97" s="12"/>
      <c r="S97" s="12">
        <f t="shared" si="13"/>
        <v>0</v>
      </c>
      <c r="T97" s="12"/>
      <c r="U97" s="12">
        <v>0</v>
      </c>
      <c r="V97" s="12"/>
      <c r="W97" s="12">
        <v>0</v>
      </c>
      <c r="X97" s="12"/>
      <c r="Y97" s="12">
        <f t="shared" si="11"/>
        <v>0</v>
      </c>
      <c r="Z97" s="12"/>
    </row>
    <row r="98" spans="1:26" ht="24.75" hidden="1" customHeight="1">
      <c r="A98" s="20" t="s">
        <v>130</v>
      </c>
      <c r="B98" s="20"/>
      <c r="C98" s="21" t="s">
        <v>131</v>
      </c>
      <c r="D98" s="22"/>
      <c r="E98" s="22"/>
      <c r="F98" s="22"/>
      <c r="G98" s="22"/>
      <c r="H98" s="23"/>
      <c r="I98" s="24">
        <v>0</v>
      </c>
      <c r="J98" s="25"/>
      <c r="K98" s="31">
        <v>0</v>
      </c>
      <c r="L98" s="31"/>
      <c r="M98" s="13">
        <f t="shared" si="12"/>
        <v>0</v>
      </c>
      <c r="N98" s="13"/>
      <c r="O98" s="12">
        <v>0</v>
      </c>
      <c r="P98" s="12"/>
      <c r="Q98" s="12">
        <v>0</v>
      </c>
      <c r="R98" s="12"/>
      <c r="S98" s="12">
        <f t="shared" si="13"/>
        <v>0</v>
      </c>
      <c r="T98" s="12"/>
      <c r="U98" s="12">
        <v>0</v>
      </c>
      <c r="V98" s="12"/>
      <c r="W98" s="12">
        <v>0</v>
      </c>
      <c r="X98" s="12"/>
      <c r="Y98" s="12">
        <f t="shared" si="11"/>
        <v>0</v>
      </c>
      <c r="Z98" s="12"/>
    </row>
    <row r="99" spans="1:26" s="7" customFormat="1" ht="34.5" customHeight="1">
      <c r="A99" s="20" t="s">
        <v>291</v>
      </c>
      <c r="B99" s="20"/>
      <c r="C99" s="21" t="s">
        <v>292</v>
      </c>
      <c r="D99" s="22"/>
      <c r="E99" s="22"/>
      <c r="F99" s="22"/>
      <c r="G99" s="22"/>
      <c r="H99" s="23"/>
      <c r="I99" s="24">
        <v>545.17999999999984</v>
      </c>
      <c r="J99" s="25"/>
      <c r="K99" s="31">
        <v>0</v>
      </c>
      <c r="L99" s="31"/>
      <c r="M99" s="13">
        <f t="shared" ref="M99" si="20">I99+K99</f>
        <v>545.17999999999984</v>
      </c>
      <c r="N99" s="13"/>
      <c r="O99" s="12">
        <v>0</v>
      </c>
      <c r="P99" s="12"/>
      <c r="Q99" s="12">
        <v>0</v>
      </c>
      <c r="R99" s="12"/>
      <c r="S99" s="12">
        <f t="shared" ref="S99" si="21">O99+Q99</f>
        <v>0</v>
      </c>
      <c r="T99" s="12"/>
      <c r="U99" s="12">
        <v>0</v>
      </c>
      <c r="V99" s="12"/>
      <c r="W99" s="12">
        <v>0</v>
      </c>
      <c r="X99" s="12"/>
      <c r="Y99" s="12">
        <f t="shared" ref="Y99" si="22">U99+W99</f>
        <v>0</v>
      </c>
      <c r="Z99" s="12"/>
    </row>
    <row r="100" spans="1:26" s="7" customFormat="1" ht="48" customHeight="1">
      <c r="A100" s="20" t="s">
        <v>315</v>
      </c>
      <c r="B100" s="20"/>
      <c r="C100" s="21" t="s">
        <v>316</v>
      </c>
      <c r="D100" s="22"/>
      <c r="E100" s="22"/>
      <c r="F100" s="22"/>
      <c r="G100" s="22"/>
      <c r="H100" s="23"/>
      <c r="I100" s="24">
        <v>10183.25</v>
      </c>
      <c r="J100" s="25"/>
      <c r="K100" s="31">
        <v>0</v>
      </c>
      <c r="L100" s="31"/>
      <c r="M100" s="13">
        <f t="shared" ref="M100" si="23">I100+K100</f>
        <v>10183.25</v>
      </c>
      <c r="N100" s="13"/>
      <c r="O100" s="12">
        <v>0</v>
      </c>
      <c r="P100" s="12"/>
      <c r="Q100" s="12">
        <v>0</v>
      </c>
      <c r="R100" s="12"/>
      <c r="S100" s="12">
        <f t="shared" ref="S100" si="24">O100+Q100</f>
        <v>0</v>
      </c>
      <c r="T100" s="12"/>
      <c r="U100" s="12">
        <v>0</v>
      </c>
      <c r="V100" s="12"/>
      <c r="W100" s="12">
        <v>0</v>
      </c>
      <c r="X100" s="12"/>
      <c r="Y100" s="12">
        <f t="shared" ref="Y100" si="25">U100+W100</f>
        <v>0</v>
      </c>
      <c r="Z100" s="12"/>
    </row>
    <row r="101" spans="1:26" s="3" customFormat="1" ht="38.25" customHeight="1">
      <c r="A101" s="20" t="s">
        <v>132</v>
      </c>
      <c r="B101" s="20"/>
      <c r="C101" s="21" t="s">
        <v>199</v>
      </c>
      <c r="D101" s="22"/>
      <c r="E101" s="22"/>
      <c r="F101" s="22"/>
      <c r="G101" s="22"/>
      <c r="H101" s="23"/>
      <c r="I101" s="24">
        <f>SUM(I102:J139)</f>
        <v>620330.35</v>
      </c>
      <c r="J101" s="25"/>
      <c r="K101" s="24">
        <f>SUM(K102:L139)</f>
        <v>-9075.73</v>
      </c>
      <c r="L101" s="25"/>
      <c r="M101" s="13">
        <f t="shared" si="12"/>
        <v>611254.62</v>
      </c>
      <c r="N101" s="13"/>
      <c r="O101" s="24">
        <f>SUM(O102:P139)</f>
        <v>1759828.8499999999</v>
      </c>
      <c r="P101" s="25"/>
      <c r="Q101" s="24">
        <f>SUM(Q102:R139)</f>
        <v>0</v>
      </c>
      <c r="R101" s="25"/>
      <c r="S101" s="12">
        <f t="shared" si="13"/>
        <v>1759828.8499999999</v>
      </c>
      <c r="T101" s="12"/>
      <c r="U101" s="24">
        <f>SUM(U102:V139)</f>
        <v>1463401.2200000002</v>
      </c>
      <c r="V101" s="25"/>
      <c r="W101" s="24">
        <f>SUM(W102:X139)</f>
        <v>0</v>
      </c>
      <c r="X101" s="25"/>
      <c r="Y101" s="12">
        <f t="shared" si="11"/>
        <v>1463401.2200000002</v>
      </c>
      <c r="Z101" s="12"/>
    </row>
    <row r="102" spans="1:26" s="6" customFormat="1" ht="81" customHeight="1">
      <c r="A102" s="16" t="s">
        <v>133</v>
      </c>
      <c r="B102" s="16"/>
      <c r="C102" s="17" t="s">
        <v>201</v>
      </c>
      <c r="D102" s="18"/>
      <c r="E102" s="18"/>
      <c r="F102" s="18"/>
      <c r="G102" s="18"/>
      <c r="H102" s="19"/>
      <c r="I102" s="14">
        <v>4248</v>
      </c>
      <c r="J102" s="15"/>
      <c r="K102" s="10">
        <v>0</v>
      </c>
      <c r="L102" s="10"/>
      <c r="M102" s="11">
        <f t="shared" si="12"/>
        <v>4248</v>
      </c>
      <c r="N102" s="11"/>
      <c r="O102" s="26">
        <v>4248</v>
      </c>
      <c r="P102" s="26"/>
      <c r="Q102" s="26">
        <v>0</v>
      </c>
      <c r="R102" s="26"/>
      <c r="S102" s="26">
        <f t="shared" si="13"/>
        <v>4248</v>
      </c>
      <c r="T102" s="26"/>
      <c r="U102" s="26">
        <v>4248</v>
      </c>
      <c r="V102" s="26"/>
      <c r="W102" s="26">
        <v>0</v>
      </c>
      <c r="X102" s="26"/>
      <c r="Y102" s="26">
        <f t="shared" si="11"/>
        <v>4248</v>
      </c>
      <c r="Z102" s="26"/>
    </row>
    <row r="103" spans="1:26" s="6" customFormat="1" ht="70.5" customHeight="1">
      <c r="A103" s="16" t="s">
        <v>134</v>
      </c>
      <c r="B103" s="16"/>
      <c r="C103" s="17" t="s">
        <v>202</v>
      </c>
      <c r="D103" s="18"/>
      <c r="E103" s="18"/>
      <c r="F103" s="18"/>
      <c r="G103" s="18"/>
      <c r="H103" s="19"/>
      <c r="I103" s="14">
        <v>1680</v>
      </c>
      <c r="J103" s="15"/>
      <c r="K103" s="10">
        <v>0</v>
      </c>
      <c r="L103" s="10"/>
      <c r="M103" s="11">
        <f t="shared" si="12"/>
        <v>1680</v>
      </c>
      <c r="N103" s="11"/>
      <c r="O103" s="26">
        <v>3360</v>
      </c>
      <c r="P103" s="26"/>
      <c r="Q103" s="26">
        <v>0</v>
      </c>
      <c r="R103" s="26"/>
      <c r="S103" s="26">
        <f t="shared" si="13"/>
        <v>3360</v>
      </c>
      <c r="T103" s="26"/>
      <c r="U103" s="26">
        <v>1680</v>
      </c>
      <c r="V103" s="26"/>
      <c r="W103" s="26">
        <v>0</v>
      </c>
      <c r="X103" s="26"/>
      <c r="Y103" s="26">
        <f t="shared" si="11"/>
        <v>1680</v>
      </c>
      <c r="Z103" s="26"/>
    </row>
    <row r="104" spans="1:26" s="6" customFormat="1" ht="66" customHeight="1">
      <c r="A104" s="16" t="s">
        <v>135</v>
      </c>
      <c r="B104" s="16"/>
      <c r="C104" s="17" t="s">
        <v>203</v>
      </c>
      <c r="D104" s="18"/>
      <c r="E104" s="18"/>
      <c r="F104" s="18"/>
      <c r="G104" s="18"/>
      <c r="H104" s="19"/>
      <c r="I104" s="14">
        <v>6819</v>
      </c>
      <c r="J104" s="15"/>
      <c r="K104" s="10">
        <v>0</v>
      </c>
      <c r="L104" s="10"/>
      <c r="M104" s="11">
        <f t="shared" si="12"/>
        <v>6819</v>
      </c>
      <c r="N104" s="11"/>
      <c r="O104" s="26">
        <v>7092</v>
      </c>
      <c r="P104" s="26"/>
      <c r="Q104" s="26">
        <v>0</v>
      </c>
      <c r="R104" s="26"/>
      <c r="S104" s="26">
        <f t="shared" si="13"/>
        <v>7092</v>
      </c>
      <c r="T104" s="26"/>
      <c r="U104" s="26">
        <v>7375</v>
      </c>
      <c r="V104" s="26"/>
      <c r="W104" s="26">
        <v>0</v>
      </c>
      <c r="X104" s="26"/>
      <c r="Y104" s="26">
        <f t="shared" si="11"/>
        <v>7375</v>
      </c>
      <c r="Z104" s="26"/>
    </row>
    <row r="105" spans="1:26" s="6" customFormat="1" ht="51" customHeight="1">
      <c r="A105" s="16" t="s">
        <v>248</v>
      </c>
      <c r="B105" s="16"/>
      <c r="C105" s="17" t="s">
        <v>249</v>
      </c>
      <c r="D105" s="18"/>
      <c r="E105" s="18"/>
      <c r="F105" s="18"/>
      <c r="G105" s="18"/>
      <c r="H105" s="19"/>
      <c r="I105" s="14">
        <v>0</v>
      </c>
      <c r="J105" s="15"/>
      <c r="K105" s="10">
        <v>0</v>
      </c>
      <c r="L105" s="10"/>
      <c r="M105" s="11">
        <f t="shared" si="12"/>
        <v>0</v>
      </c>
      <c r="N105" s="11"/>
      <c r="O105" s="26">
        <v>69873</v>
      </c>
      <c r="P105" s="26"/>
      <c r="Q105" s="26">
        <v>0</v>
      </c>
      <c r="R105" s="26"/>
      <c r="S105" s="26">
        <f t="shared" si="13"/>
        <v>69873</v>
      </c>
      <c r="T105" s="26"/>
      <c r="U105" s="26">
        <v>0</v>
      </c>
      <c r="V105" s="26"/>
      <c r="W105" s="26">
        <v>0</v>
      </c>
      <c r="X105" s="26"/>
      <c r="Y105" s="26">
        <f t="shared" si="11"/>
        <v>0</v>
      </c>
      <c r="Z105" s="26"/>
    </row>
    <row r="106" spans="1:26" ht="66" customHeight="1">
      <c r="A106" s="16" t="s">
        <v>136</v>
      </c>
      <c r="B106" s="16"/>
      <c r="C106" s="17" t="s">
        <v>204</v>
      </c>
      <c r="D106" s="18"/>
      <c r="E106" s="18"/>
      <c r="F106" s="18"/>
      <c r="G106" s="18"/>
      <c r="H106" s="19"/>
      <c r="I106" s="14">
        <v>7370</v>
      </c>
      <c r="J106" s="15"/>
      <c r="K106" s="10">
        <v>0</v>
      </c>
      <c r="L106" s="10"/>
      <c r="M106" s="11">
        <f t="shared" si="12"/>
        <v>7370</v>
      </c>
      <c r="N106" s="11"/>
      <c r="O106" s="26">
        <v>7732.5</v>
      </c>
      <c r="P106" s="26"/>
      <c r="Q106" s="26">
        <v>0</v>
      </c>
      <c r="R106" s="26"/>
      <c r="S106" s="26">
        <f t="shared" si="13"/>
        <v>7732.5</v>
      </c>
      <c r="T106" s="26"/>
      <c r="U106" s="26">
        <v>0</v>
      </c>
      <c r="V106" s="26"/>
      <c r="W106" s="26">
        <v>0</v>
      </c>
      <c r="X106" s="26"/>
      <c r="Y106" s="26">
        <f t="shared" si="11"/>
        <v>0</v>
      </c>
      <c r="Z106" s="26"/>
    </row>
    <row r="107" spans="1:26" ht="52.5" hidden="1" customHeight="1">
      <c r="A107" s="16" t="s">
        <v>137</v>
      </c>
      <c r="B107" s="16"/>
      <c r="C107" s="17" t="s">
        <v>205</v>
      </c>
      <c r="D107" s="18"/>
      <c r="E107" s="18"/>
      <c r="F107" s="18"/>
      <c r="G107" s="18"/>
      <c r="H107" s="19"/>
      <c r="I107" s="14">
        <v>0</v>
      </c>
      <c r="J107" s="15"/>
      <c r="K107" s="10">
        <v>0</v>
      </c>
      <c r="L107" s="10"/>
      <c r="M107" s="11">
        <f t="shared" si="12"/>
        <v>0</v>
      </c>
      <c r="N107" s="11"/>
      <c r="O107" s="26">
        <v>0</v>
      </c>
      <c r="P107" s="26"/>
      <c r="Q107" s="26">
        <v>0</v>
      </c>
      <c r="R107" s="26"/>
      <c r="S107" s="26">
        <f t="shared" si="13"/>
        <v>0</v>
      </c>
      <c r="T107" s="26"/>
      <c r="U107" s="26">
        <v>0</v>
      </c>
      <c r="V107" s="26"/>
      <c r="W107" s="26">
        <v>0</v>
      </c>
      <c r="X107" s="26"/>
      <c r="Y107" s="26">
        <f t="shared" si="11"/>
        <v>0</v>
      </c>
      <c r="Z107" s="26"/>
    </row>
    <row r="108" spans="1:26" s="6" customFormat="1" ht="120.75" customHeight="1">
      <c r="A108" s="16" t="s">
        <v>138</v>
      </c>
      <c r="B108" s="16"/>
      <c r="C108" s="17" t="s">
        <v>206</v>
      </c>
      <c r="D108" s="18"/>
      <c r="E108" s="18"/>
      <c r="F108" s="18"/>
      <c r="G108" s="18"/>
      <c r="H108" s="19"/>
      <c r="I108" s="14">
        <v>0</v>
      </c>
      <c r="J108" s="15"/>
      <c r="K108" s="10">
        <v>0</v>
      </c>
      <c r="L108" s="10"/>
      <c r="M108" s="11">
        <f t="shared" si="12"/>
        <v>0</v>
      </c>
      <c r="N108" s="11"/>
      <c r="O108" s="26">
        <v>2600</v>
      </c>
      <c r="P108" s="26"/>
      <c r="Q108" s="26">
        <v>0</v>
      </c>
      <c r="R108" s="26"/>
      <c r="S108" s="26">
        <f t="shared" si="13"/>
        <v>2600</v>
      </c>
      <c r="T108" s="26"/>
      <c r="U108" s="26">
        <v>0</v>
      </c>
      <c r="V108" s="26"/>
      <c r="W108" s="26">
        <v>0</v>
      </c>
      <c r="X108" s="26"/>
      <c r="Y108" s="26">
        <f t="shared" si="11"/>
        <v>0</v>
      </c>
      <c r="Z108" s="26"/>
    </row>
    <row r="109" spans="1:26" s="6" customFormat="1" ht="35.25" customHeight="1">
      <c r="A109" s="16" t="s">
        <v>139</v>
      </c>
      <c r="B109" s="16"/>
      <c r="C109" s="17" t="s">
        <v>207</v>
      </c>
      <c r="D109" s="18"/>
      <c r="E109" s="18"/>
      <c r="F109" s="18"/>
      <c r="G109" s="18"/>
      <c r="H109" s="19"/>
      <c r="I109" s="14">
        <v>14045</v>
      </c>
      <c r="J109" s="15"/>
      <c r="K109" s="10">
        <v>0</v>
      </c>
      <c r="L109" s="10"/>
      <c r="M109" s="11">
        <f t="shared" si="12"/>
        <v>14045</v>
      </c>
      <c r="N109" s="11"/>
      <c r="O109" s="26">
        <v>14045</v>
      </c>
      <c r="P109" s="26"/>
      <c r="Q109" s="26">
        <v>0</v>
      </c>
      <c r="R109" s="26"/>
      <c r="S109" s="26">
        <f t="shared" si="13"/>
        <v>14045</v>
      </c>
      <c r="T109" s="26"/>
      <c r="U109" s="26">
        <v>14045</v>
      </c>
      <c r="V109" s="26"/>
      <c r="W109" s="26">
        <v>0</v>
      </c>
      <c r="X109" s="26"/>
      <c r="Y109" s="26">
        <f t="shared" si="11"/>
        <v>14045</v>
      </c>
      <c r="Z109" s="26"/>
    </row>
    <row r="110" spans="1:26" ht="23.25" hidden="1" customHeight="1">
      <c r="A110" s="16" t="s">
        <v>250</v>
      </c>
      <c r="B110" s="16"/>
      <c r="C110" s="17" t="s">
        <v>251</v>
      </c>
      <c r="D110" s="18"/>
      <c r="E110" s="18"/>
      <c r="F110" s="18"/>
      <c r="G110" s="18"/>
      <c r="H110" s="19"/>
      <c r="I110" s="14">
        <v>0</v>
      </c>
      <c r="J110" s="15"/>
      <c r="K110" s="10">
        <v>0</v>
      </c>
      <c r="L110" s="10"/>
      <c r="M110" s="11">
        <f t="shared" si="12"/>
        <v>0</v>
      </c>
      <c r="N110" s="11"/>
      <c r="O110" s="26">
        <v>0</v>
      </c>
      <c r="P110" s="26"/>
      <c r="Q110" s="26">
        <v>0</v>
      </c>
      <c r="R110" s="26"/>
      <c r="S110" s="26">
        <f t="shared" si="13"/>
        <v>0</v>
      </c>
      <c r="T110" s="26"/>
      <c r="U110" s="26">
        <v>0</v>
      </c>
      <c r="V110" s="26"/>
      <c r="W110" s="26">
        <v>0</v>
      </c>
      <c r="X110" s="26"/>
      <c r="Y110" s="26">
        <f t="shared" si="11"/>
        <v>0</v>
      </c>
      <c r="Z110" s="26"/>
    </row>
    <row r="111" spans="1:26" s="6" customFormat="1" ht="48.75" customHeight="1">
      <c r="A111" s="16" t="s">
        <v>140</v>
      </c>
      <c r="B111" s="16"/>
      <c r="C111" s="17" t="s">
        <v>208</v>
      </c>
      <c r="D111" s="18"/>
      <c r="E111" s="18"/>
      <c r="F111" s="18"/>
      <c r="G111" s="18"/>
      <c r="H111" s="19"/>
      <c r="I111" s="14">
        <v>19386.3</v>
      </c>
      <c r="J111" s="15"/>
      <c r="K111" s="10">
        <v>0</v>
      </c>
      <c r="L111" s="10"/>
      <c r="M111" s="11">
        <f t="shared" si="12"/>
        <v>19386.3</v>
      </c>
      <c r="N111" s="11"/>
      <c r="O111" s="26">
        <v>0</v>
      </c>
      <c r="P111" s="26"/>
      <c r="Q111" s="26">
        <v>0</v>
      </c>
      <c r="R111" s="26"/>
      <c r="S111" s="26">
        <f t="shared" si="13"/>
        <v>0</v>
      </c>
      <c r="T111" s="26"/>
      <c r="U111" s="26">
        <v>0</v>
      </c>
      <c r="V111" s="26"/>
      <c r="W111" s="26">
        <v>0</v>
      </c>
      <c r="X111" s="26"/>
      <c r="Y111" s="26">
        <f t="shared" si="11"/>
        <v>0</v>
      </c>
      <c r="Z111" s="26"/>
    </row>
    <row r="112" spans="1:26" s="6" customFormat="1" ht="33.75" customHeight="1">
      <c r="A112" s="16" t="s">
        <v>141</v>
      </c>
      <c r="B112" s="16"/>
      <c r="C112" s="17" t="s">
        <v>209</v>
      </c>
      <c r="D112" s="18"/>
      <c r="E112" s="18"/>
      <c r="F112" s="18"/>
      <c r="G112" s="18"/>
      <c r="H112" s="19"/>
      <c r="I112" s="14">
        <v>235353.19</v>
      </c>
      <c r="J112" s="15"/>
      <c r="K112" s="10">
        <v>0</v>
      </c>
      <c r="L112" s="10"/>
      <c r="M112" s="11">
        <f t="shared" si="12"/>
        <v>235353.19</v>
      </c>
      <c r="N112" s="11"/>
      <c r="O112" s="26">
        <v>30583.83</v>
      </c>
      <c r="P112" s="26"/>
      <c r="Q112" s="26">
        <v>0</v>
      </c>
      <c r="R112" s="26"/>
      <c r="S112" s="26">
        <f t="shared" si="13"/>
        <v>30583.83</v>
      </c>
      <c r="T112" s="26"/>
      <c r="U112" s="26">
        <v>0</v>
      </c>
      <c r="V112" s="26"/>
      <c r="W112" s="26">
        <v>0</v>
      </c>
      <c r="X112" s="26"/>
      <c r="Y112" s="26">
        <f t="shared" si="11"/>
        <v>0</v>
      </c>
      <c r="Z112" s="26"/>
    </row>
    <row r="113" spans="1:26" s="6" customFormat="1" ht="39" customHeight="1">
      <c r="A113" s="16" t="s">
        <v>142</v>
      </c>
      <c r="B113" s="16"/>
      <c r="C113" s="17" t="s">
        <v>210</v>
      </c>
      <c r="D113" s="18"/>
      <c r="E113" s="18"/>
      <c r="F113" s="18"/>
      <c r="G113" s="18"/>
      <c r="H113" s="19"/>
      <c r="I113" s="14">
        <v>35631</v>
      </c>
      <c r="J113" s="15"/>
      <c r="K113" s="10">
        <v>0</v>
      </c>
      <c r="L113" s="10"/>
      <c r="M113" s="11">
        <f t="shared" si="12"/>
        <v>35631</v>
      </c>
      <c r="N113" s="11"/>
      <c r="O113" s="26">
        <v>58769</v>
      </c>
      <c r="P113" s="26"/>
      <c r="Q113" s="26">
        <v>0</v>
      </c>
      <c r="R113" s="26"/>
      <c r="S113" s="26">
        <f t="shared" si="13"/>
        <v>58769</v>
      </c>
      <c r="T113" s="26"/>
      <c r="U113" s="26">
        <v>0</v>
      </c>
      <c r="V113" s="26"/>
      <c r="W113" s="26">
        <v>0</v>
      </c>
      <c r="X113" s="26"/>
      <c r="Y113" s="26">
        <f t="shared" si="11"/>
        <v>0</v>
      </c>
      <c r="Z113" s="26"/>
    </row>
    <row r="114" spans="1:26" ht="61.5" customHeight="1">
      <c r="A114" s="16" t="s">
        <v>143</v>
      </c>
      <c r="B114" s="16"/>
      <c r="C114" s="17" t="s">
        <v>211</v>
      </c>
      <c r="D114" s="18"/>
      <c r="E114" s="18"/>
      <c r="F114" s="18"/>
      <c r="G114" s="18"/>
      <c r="H114" s="19"/>
      <c r="I114" s="14">
        <v>25091</v>
      </c>
      <c r="J114" s="15"/>
      <c r="K114" s="10">
        <v>0</v>
      </c>
      <c r="L114" s="10"/>
      <c r="M114" s="11">
        <f t="shared" si="12"/>
        <v>25091</v>
      </c>
      <c r="N114" s="11"/>
      <c r="O114" s="26">
        <v>22863</v>
      </c>
      <c r="P114" s="26"/>
      <c r="Q114" s="26">
        <v>0</v>
      </c>
      <c r="R114" s="26"/>
      <c r="S114" s="26">
        <f t="shared" si="13"/>
        <v>22863</v>
      </c>
      <c r="T114" s="26"/>
      <c r="U114" s="26">
        <v>22863</v>
      </c>
      <c r="V114" s="26"/>
      <c r="W114" s="26">
        <v>0</v>
      </c>
      <c r="X114" s="26"/>
      <c r="Y114" s="26">
        <f t="shared" si="11"/>
        <v>22863</v>
      </c>
      <c r="Z114" s="26"/>
    </row>
    <row r="115" spans="1:26" ht="48" customHeight="1">
      <c r="A115" s="16" t="s">
        <v>144</v>
      </c>
      <c r="B115" s="16"/>
      <c r="C115" s="17" t="s">
        <v>212</v>
      </c>
      <c r="D115" s="18"/>
      <c r="E115" s="18"/>
      <c r="F115" s="18"/>
      <c r="G115" s="18"/>
      <c r="H115" s="19"/>
      <c r="I115" s="14">
        <v>149774</v>
      </c>
      <c r="J115" s="15"/>
      <c r="K115" s="10">
        <v>0</v>
      </c>
      <c r="L115" s="10"/>
      <c r="M115" s="11">
        <f t="shared" si="12"/>
        <v>149774</v>
      </c>
      <c r="N115" s="11"/>
      <c r="O115" s="26">
        <v>153387</v>
      </c>
      <c r="P115" s="26"/>
      <c r="Q115" s="26">
        <v>0</v>
      </c>
      <c r="R115" s="26"/>
      <c r="S115" s="26">
        <f t="shared" si="13"/>
        <v>153387</v>
      </c>
      <c r="T115" s="26"/>
      <c r="U115" s="26">
        <v>120715</v>
      </c>
      <c r="V115" s="26"/>
      <c r="W115" s="26">
        <v>0</v>
      </c>
      <c r="X115" s="26"/>
      <c r="Y115" s="26">
        <f t="shared" si="11"/>
        <v>120715</v>
      </c>
      <c r="Z115" s="26"/>
    </row>
    <row r="116" spans="1:26" s="6" customFormat="1" ht="50.25" customHeight="1">
      <c r="A116" s="16" t="s">
        <v>145</v>
      </c>
      <c r="B116" s="16"/>
      <c r="C116" s="17" t="s">
        <v>213</v>
      </c>
      <c r="D116" s="18"/>
      <c r="E116" s="18"/>
      <c r="F116" s="18"/>
      <c r="G116" s="18"/>
      <c r="H116" s="19"/>
      <c r="I116" s="14">
        <v>3705</v>
      </c>
      <c r="J116" s="15"/>
      <c r="K116" s="10">
        <v>0</v>
      </c>
      <c r="L116" s="10"/>
      <c r="M116" s="11">
        <f t="shared" si="12"/>
        <v>3705</v>
      </c>
      <c r="N116" s="11"/>
      <c r="O116" s="26">
        <v>0</v>
      </c>
      <c r="P116" s="26"/>
      <c r="Q116" s="26">
        <v>0</v>
      </c>
      <c r="R116" s="26"/>
      <c r="S116" s="26">
        <f t="shared" si="13"/>
        <v>0</v>
      </c>
      <c r="T116" s="26"/>
      <c r="U116" s="26">
        <v>0</v>
      </c>
      <c r="V116" s="26"/>
      <c r="W116" s="26">
        <v>0</v>
      </c>
      <c r="X116" s="26"/>
      <c r="Y116" s="26">
        <f t="shared" si="11"/>
        <v>0</v>
      </c>
      <c r="Z116" s="26"/>
    </row>
    <row r="117" spans="1:26" s="6" customFormat="1" ht="105" customHeight="1">
      <c r="A117" s="16" t="s">
        <v>146</v>
      </c>
      <c r="B117" s="16"/>
      <c r="C117" s="17" t="s">
        <v>214</v>
      </c>
      <c r="D117" s="18"/>
      <c r="E117" s="18"/>
      <c r="F117" s="18"/>
      <c r="G117" s="18"/>
      <c r="H117" s="19"/>
      <c r="I117" s="14">
        <v>813</v>
      </c>
      <c r="J117" s="15"/>
      <c r="K117" s="10">
        <v>0</v>
      </c>
      <c r="L117" s="10"/>
      <c r="M117" s="11">
        <f t="shared" si="12"/>
        <v>813</v>
      </c>
      <c r="N117" s="11"/>
      <c r="O117" s="26">
        <v>843</v>
      </c>
      <c r="P117" s="26"/>
      <c r="Q117" s="26">
        <v>0</v>
      </c>
      <c r="R117" s="26"/>
      <c r="S117" s="26">
        <f t="shared" si="13"/>
        <v>843</v>
      </c>
      <c r="T117" s="26"/>
      <c r="U117" s="26">
        <v>2625</v>
      </c>
      <c r="V117" s="26"/>
      <c r="W117" s="26">
        <v>0</v>
      </c>
      <c r="X117" s="26"/>
      <c r="Y117" s="26">
        <f t="shared" si="11"/>
        <v>2625</v>
      </c>
      <c r="Z117" s="26"/>
    </row>
    <row r="118" spans="1:26" s="6" customFormat="1" ht="134.25" customHeight="1">
      <c r="A118" s="16" t="s">
        <v>147</v>
      </c>
      <c r="B118" s="16"/>
      <c r="C118" s="17" t="s">
        <v>215</v>
      </c>
      <c r="D118" s="18"/>
      <c r="E118" s="18"/>
      <c r="F118" s="18"/>
      <c r="G118" s="18"/>
      <c r="H118" s="19"/>
      <c r="I118" s="14">
        <v>1662</v>
      </c>
      <c r="J118" s="15"/>
      <c r="K118" s="10">
        <v>0</v>
      </c>
      <c r="L118" s="10"/>
      <c r="M118" s="11">
        <f t="shared" si="12"/>
        <v>1662</v>
      </c>
      <c r="N118" s="11"/>
      <c r="O118" s="26">
        <v>0</v>
      </c>
      <c r="P118" s="26"/>
      <c r="Q118" s="26">
        <v>0</v>
      </c>
      <c r="R118" s="26"/>
      <c r="S118" s="26">
        <f t="shared" si="13"/>
        <v>0</v>
      </c>
      <c r="T118" s="26"/>
      <c r="U118" s="26">
        <v>0</v>
      </c>
      <c r="V118" s="26"/>
      <c r="W118" s="26">
        <v>0</v>
      </c>
      <c r="X118" s="26"/>
      <c r="Y118" s="26">
        <f t="shared" si="11"/>
        <v>0</v>
      </c>
      <c r="Z118" s="26"/>
    </row>
    <row r="119" spans="1:26" s="6" customFormat="1" ht="95.25" customHeight="1">
      <c r="A119" s="16" t="s">
        <v>148</v>
      </c>
      <c r="B119" s="16"/>
      <c r="C119" s="17" t="s">
        <v>216</v>
      </c>
      <c r="D119" s="18"/>
      <c r="E119" s="18"/>
      <c r="F119" s="18"/>
      <c r="G119" s="18"/>
      <c r="H119" s="19"/>
      <c r="I119" s="14">
        <v>2534</v>
      </c>
      <c r="J119" s="15"/>
      <c r="K119" s="10">
        <v>0</v>
      </c>
      <c r="L119" s="10"/>
      <c r="M119" s="11">
        <f t="shared" si="12"/>
        <v>2534</v>
      </c>
      <c r="N119" s="11"/>
      <c r="O119" s="26">
        <v>2557</v>
      </c>
      <c r="P119" s="26"/>
      <c r="Q119" s="26">
        <v>0</v>
      </c>
      <c r="R119" s="26"/>
      <c r="S119" s="26">
        <f t="shared" si="13"/>
        <v>2557</v>
      </c>
      <c r="T119" s="26"/>
      <c r="U119" s="26">
        <v>2602</v>
      </c>
      <c r="V119" s="26"/>
      <c r="W119" s="26">
        <v>0</v>
      </c>
      <c r="X119" s="26"/>
      <c r="Y119" s="26">
        <f t="shared" si="11"/>
        <v>2602</v>
      </c>
      <c r="Z119" s="26"/>
    </row>
    <row r="120" spans="1:26" s="6" customFormat="1" ht="51" customHeight="1">
      <c r="A120" s="16" t="s">
        <v>149</v>
      </c>
      <c r="B120" s="16"/>
      <c r="C120" s="17" t="s">
        <v>217</v>
      </c>
      <c r="D120" s="18"/>
      <c r="E120" s="18"/>
      <c r="F120" s="18"/>
      <c r="G120" s="18"/>
      <c r="H120" s="19"/>
      <c r="I120" s="14">
        <v>4395</v>
      </c>
      <c r="J120" s="15"/>
      <c r="K120" s="10">
        <v>0</v>
      </c>
      <c r="L120" s="10"/>
      <c r="M120" s="11">
        <f t="shared" si="12"/>
        <v>4395</v>
      </c>
      <c r="N120" s="11"/>
      <c r="O120" s="26">
        <v>5148</v>
      </c>
      <c r="P120" s="26"/>
      <c r="Q120" s="26">
        <v>0</v>
      </c>
      <c r="R120" s="26"/>
      <c r="S120" s="26">
        <f t="shared" si="13"/>
        <v>5148</v>
      </c>
      <c r="T120" s="26"/>
      <c r="U120" s="26">
        <v>22420</v>
      </c>
      <c r="V120" s="26"/>
      <c r="W120" s="26">
        <v>0</v>
      </c>
      <c r="X120" s="26"/>
      <c r="Y120" s="26">
        <f t="shared" si="11"/>
        <v>22420</v>
      </c>
      <c r="Z120" s="26"/>
    </row>
    <row r="121" spans="1:26" s="6" customFormat="1" ht="69" customHeight="1">
      <c r="A121" s="16" t="s">
        <v>252</v>
      </c>
      <c r="B121" s="16"/>
      <c r="C121" s="17" t="s">
        <v>253</v>
      </c>
      <c r="D121" s="18"/>
      <c r="E121" s="18"/>
      <c r="F121" s="18"/>
      <c r="G121" s="18"/>
      <c r="H121" s="19"/>
      <c r="I121" s="14">
        <v>0</v>
      </c>
      <c r="J121" s="15"/>
      <c r="K121" s="10">
        <v>0</v>
      </c>
      <c r="L121" s="10"/>
      <c r="M121" s="11">
        <f t="shared" si="12"/>
        <v>0</v>
      </c>
      <c r="N121" s="11"/>
      <c r="O121" s="26">
        <v>13894</v>
      </c>
      <c r="P121" s="26"/>
      <c r="Q121" s="26">
        <v>0</v>
      </c>
      <c r="R121" s="26"/>
      <c r="S121" s="26">
        <f t="shared" si="13"/>
        <v>13894</v>
      </c>
      <c r="T121" s="26"/>
      <c r="U121" s="26">
        <v>25757</v>
      </c>
      <c r="V121" s="26"/>
      <c r="W121" s="26">
        <v>0</v>
      </c>
      <c r="X121" s="26"/>
      <c r="Y121" s="26">
        <f t="shared" si="11"/>
        <v>25757</v>
      </c>
      <c r="Z121" s="26"/>
    </row>
    <row r="122" spans="1:26" s="6" customFormat="1" ht="128.25" customHeight="1">
      <c r="A122" s="16" t="s">
        <v>150</v>
      </c>
      <c r="B122" s="16"/>
      <c r="C122" s="17" t="s">
        <v>218</v>
      </c>
      <c r="D122" s="18"/>
      <c r="E122" s="18"/>
      <c r="F122" s="18"/>
      <c r="G122" s="18"/>
      <c r="H122" s="19"/>
      <c r="I122" s="14">
        <v>0</v>
      </c>
      <c r="J122" s="15"/>
      <c r="K122" s="10">
        <v>0</v>
      </c>
      <c r="L122" s="10"/>
      <c r="M122" s="11">
        <f t="shared" si="12"/>
        <v>0</v>
      </c>
      <c r="N122" s="11"/>
      <c r="O122" s="26">
        <v>0</v>
      </c>
      <c r="P122" s="26"/>
      <c r="Q122" s="26">
        <v>0</v>
      </c>
      <c r="R122" s="26"/>
      <c r="S122" s="26">
        <f t="shared" si="13"/>
        <v>0</v>
      </c>
      <c r="T122" s="26"/>
      <c r="U122" s="26">
        <v>0</v>
      </c>
      <c r="V122" s="26"/>
      <c r="W122" s="26">
        <v>0</v>
      </c>
      <c r="X122" s="26"/>
      <c r="Y122" s="26">
        <f t="shared" si="11"/>
        <v>0</v>
      </c>
      <c r="Z122" s="26"/>
    </row>
    <row r="123" spans="1:26" s="6" customFormat="1" ht="24" customHeight="1">
      <c r="A123" s="16" t="s">
        <v>151</v>
      </c>
      <c r="B123" s="16"/>
      <c r="C123" s="17" t="s">
        <v>258</v>
      </c>
      <c r="D123" s="18"/>
      <c r="E123" s="18"/>
      <c r="F123" s="18"/>
      <c r="G123" s="18"/>
      <c r="H123" s="19"/>
      <c r="I123" s="14">
        <v>9075.73</v>
      </c>
      <c r="J123" s="15"/>
      <c r="K123" s="10">
        <v>-9075.73</v>
      </c>
      <c r="L123" s="10"/>
      <c r="M123" s="11">
        <f t="shared" si="12"/>
        <v>0</v>
      </c>
      <c r="N123" s="11"/>
      <c r="O123" s="26">
        <v>1574.11</v>
      </c>
      <c r="P123" s="26"/>
      <c r="Q123" s="26">
        <v>0</v>
      </c>
      <c r="R123" s="26"/>
      <c r="S123" s="26">
        <f t="shared" si="13"/>
        <v>1574.11</v>
      </c>
      <c r="T123" s="26"/>
      <c r="U123" s="26">
        <v>0</v>
      </c>
      <c r="V123" s="26"/>
      <c r="W123" s="26">
        <v>0</v>
      </c>
      <c r="X123" s="26"/>
      <c r="Y123" s="26">
        <f t="shared" si="11"/>
        <v>0</v>
      </c>
      <c r="Z123" s="26"/>
    </row>
    <row r="124" spans="1:26" s="6" customFormat="1" ht="20.25" hidden="1" customHeight="1">
      <c r="A124" s="16" t="s">
        <v>152</v>
      </c>
      <c r="B124" s="16"/>
      <c r="C124" s="17" t="s">
        <v>259</v>
      </c>
      <c r="D124" s="18"/>
      <c r="E124" s="18"/>
      <c r="F124" s="18"/>
      <c r="G124" s="18"/>
      <c r="H124" s="19"/>
      <c r="I124" s="14">
        <v>0</v>
      </c>
      <c r="J124" s="15"/>
      <c r="K124" s="10">
        <v>0</v>
      </c>
      <c r="L124" s="10"/>
      <c r="M124" s="11">
        <f t="shared" si="12"/>
        <v>0</v>
      </c>
      <c r="N124" s="11"/>
      <c r="O124" s="26">
        <v>0</v>
      </c>
      <c r="P124" s="26"/>
      <c r="Q124" s="26">
        <v>0</v>
      </c>
      <c r="R124" s="26"/>
      <c r="S124" s="26">
        <f t="shared" si="13"/>
        <v>0</v>
      </c>
      <c r="T124" s="26"/>
      <c r="U124" s="26">
        <v>0</v>
      </c>
      <c r="V124" s="26"/>
      <c r="W124" s="26">
        <v>0</v>
      </c>
      <c r="X124" s="26"/>
      <c r="Y124" s="26">
        <f t="shared" si="11"/>
        <v>0</v>
      </c>
      <c r="Z124" s="26"/>
    </row>
    <row r="125" spans="1:26" ht="42.75" hidden="1" customHeight="1">
      <c r="A125" s="16" t="s">
        <v>254</v>
      </c>
      <c r="B125" s="16"/>
      <c r="C125" s="17" t="s">
        <v>256</v>
      </c>
      <c r="D125" s="18"/>
      <c r="E125" s="18"/>
      <c r="F125" s="18"/>
      <c r="G125" s="18"/>
      <c r="H125" s="19"/>
      <c r="I125" s="14">
        <v>0</v>
      </c>
      <c r="J125" s="15"/>
      <c r="K125" s="10">
        <v>0</v>
      </c>
      <c r="L125" s="10"/>
      <c r="M125" s="11">
        <f t="shared" si="12"/>
        <v>0</v>
      </c>
      <c r="N125" s="11"/>
      <c r="O125" s="26">
        <v>0</v>
      </c>
      <c r="P125" s="26"/>
      <c r="Q125" s="26">
        <v>0</v>
      </c>
      <c r="R125" s="26"/>
      <c r="S125" s="26">
        <f t="shared" si="13"/>
        <v>0</v>
      </c>
      <c r="T125" s="26"/>
      <c r="U125" s="26">
        <v>0</v>
      </c>
      <c r="V125" s="26"/>
      <c r="W125" s="26">
        <v>0</v>
      </c>
      <c r="X125" s="26"/>
      <c r="Y125" s="26">
        <f t="shared" si="11"/>
        <v>0</v>
      </c>
      <c r="Z125" s="26"/>
    </row>
    <row r="126" spans="1:26" s="6" customFormat="1" ht="48" hidden="1" customHeight="1">
      <c r="A126" s="16" t="s">
        <v>255</v>
      </c>
      <c r="B126" s="16"/>
      <c r="C126" s="17" t="s">
        <v>257</v>
      </c>
      <c r="D126" s="18"/>
      <c r="E126" s="18"/>
      <c r="F126" s="18"/>
      <c r="G126" s="18"/>
      <c r="H126" s="19"/>
      <c r="I126" s="14">
        <v>0</v>
      </c>
      <c r="J126" s="15"/>
      <c r="K126" s="10">
        <v>0</v>
      </c>
      <c r="L126" s="10"/>
      <c r="M126" s="11">
        <f t="shared" si="12"/>
        <v>0</v>
      </c>
      <c r="N126" s="11"/>
      <c r="O126" s="26">
        <v>0</v>
      </c>
      <c r="P126" s="26"/>
      <c r="Q126" s="26">
        <v>0</v>
      </c>
      <c r="R126" s="26"/>
      <c r="S126" s="26">
        <f t="shared" si="13"/>
        <v>0</v>
      </c>
      <c r="T126" s="26"/>
      <c r="U126" s="26">
        <v>0</v>
      </c>
      <c r="V126" s="26"/>
      <c r="W126" s="26">
        <v>0</v>
      </c>
      <c r="X126" s="26"/>
      <c r="Y126" s="26">
        <f t="shared" si="11"/>
        <v>0</v>
      </c>
      <c r="Z126" s="26"/>
    </row>
    <row r="127" spans="1:26" s="6" customFormat="1" ht="54.75" customHeight="1">
      <c r="A127" s="16" t="s">
        <v>153</v>
      </c>
      <c r="B127" s="16"/>
      <c r="C127" s="17" t="s">
        <v>219</v>
      </c>
      <c r="D127" s="18"/>
      <c r="E127" s="18"/>
      <c r="F127" s="18"/>
      <c r="G127" s="18"/>
      <c r="H127" s="19"/>
      <c r="I127" s="14">
        <v>0</v>
      </c>
      <c r="J127" s="15"/>
      <c r="K127" s="10">
        <v>0</v>
      </c>
      <c r="L127" s="10"/>
      <c r="M127" s="11">
        <f t="shared" si="12"/>
        <v>0</v>
      </c>
      <c r="N127" s="11"/>
      <c r="O127" s="26">
        <v>0</v>
      </c>
      <c r="P127" s="26"/>
      <c r="Q127" s="26">
        <v>0</v>
      </c>
      <c r="R127" s="26"/>
      <c r="S127" s="26">
        <f t="shared" si="13"/>
        <v>0</v>
      </c>
      <c r="T127" s="26"/>
      <c r="U127" s="26">
        <v>20932.03</v>
      </c>
      <c r="V127" s="26"/>
      <c r="W127" s="26">
        <v>0</v>
      </c>
      <c r="X127" s="26"/>
      <c r="Y127" s="26">
        <f t="shared" si="11"/>
        <v>20932.03</v>
      </c>
      <c r="Z127" s="26"/>
    </row>
    <row r="128" spans="1:26" ht="32.25" customHeight="1">
      <c r="A128" s="16" t="s">
        <v>260</v>
      </c>
      <c r="B128" s="16"/>
      <c r="C128" s="17" t="s">
        <v>263</v>
      </c>
      <c r="D128" s="18"/>
      <c r="E128" s="18"/>
      <c r="F128" s="18"/>
      <c r="G128" s="18"/>
      <c r="H128" s="19"/>
      <c r="I128" s="14">
        <v>0</v>
      </c>
      <c r="J128" s="15"/>
      <c r="K128" s="10">
        <v>0</v>
      </c>
      <c r="L128" s="10"/>
      <c r="M128" s="11">
        <f t="shared" si="12"/>
        <v>0</v>
      </c>
      <c r="N128" s="11"/>
      <c r="O128" s="26">
        <v>12541.509999999995</v>
      </c>
      <c r="P128" s="26"/>
      <c r="Q128" s="26">
        <v>0</v>
      </c>
      <c r="R128" s="26"/>
      <c r="S128" s="26">
        <f t="shared" si="13"/>
        <v>12541.509999999995</v>
      </c>
      <c r="T128" s="26"/>
      <c r="U128" s="26">
        <v>117614.29</v>
      </c>
      <c r="V128" s="26"/>
      <c r="W128" s="26">
        <v>0</v>
      </c>
      <c r="X128" s="26"/>
      <c r="Y128" s="26">
        <f t="shared" si="11"/>
        <v>117614.29</v>
      </c>
      <c r="Z128" s="26"/>
    </row>
    <row r="129" spans="1:26" s="6" customFormat="1" ht="26.25" customHeight="1">
      <c r="A129" s="16" t="s">
        <v>261</v>
      </c>
      <c r="B129" s="16"/>
      <c r="C129" s="17" t="s">
        <v>264</v>
      </c>
      <c r="D129" s="18"/>
      <c r="E129" s="18"/>
      <c r="F129" s="18"/>
      <c r="G129" s="18"/>
      <c r="H129" s="19"/>
      <c r="I129" s="14">
        <v>0</v>
      </c>
      <c r="J129" s="15"/>
      <c r="K129" s="10">
        <v>0</v>
      </c>
      <c r="L129" s="10"/>
      <c r="M129" s="11">
        <f t="shared" si="12"/>
        <v>0</v>
      </c>
      <c r="N129" s="11"/>
      <c r="O129" s="26">
        <v>25890</v>
      </c>
      <c r="P129" s="26"/>
      <c r="Q129" s="26">
        <v>0</v>
      </c>
      <c r="R129" s="26"/>
      <c r="S129" s="26">
        <f t="shared" si="13"/>
        <v>25890</v>
      </c>
      <c r="T129" s="26"/>
      <c r="U129" s="26">
        <v>603423</v>
      </c>
      <c r="V129" s="26"/>
      <c r="W129" s="26">
        <v>0</v>
      </c>
      <c r="X129" s="26"/>
      <c r="Y129" s="26">
        <f t="shared" si="11"/>
        <v>603423</v>
      </c>
      <c r="Z129" s="26"/>
    </row>
    <row r="130" spans="1:26" s="6" customFormat="1" ht="49.5" customHeight="1">
      <c r="A130" s="16" t="s">
        <v>262</v>
      </c>
      <c r="B130" s="16"/>
      <c r="C130" s="17" t="s">
        <v>265</v>
      </c>
      <c r="D130" s="18"/>
      <c r="E130" s="18"/>
      <c r="F130" s="18"/>
      <c r="G130" s="18"/>
      <c r="H130" s="19"/>
      <c r="I130" s="14">
        <v>16149.999999999971</v>
      </c>
      <c r="J130" s="15"/>
      <c r="K130" s="10">
        <v>0</v>
      </c>
      <c r="L130" s="10"/>
      <c r="M130" s="11">
        <f t="shared" si="12"/>
        <v>16149.999999999971</v>
      </c>
      <c r="N130" s="11"/>
      <c r="O130" s="26">
        <v>1321336.8999999999</v>
      </c>
      <c r="P130" s="26"/>
      <c r="Q130" s="26">
        <v>0</v>
      </c>
      <c r="R130" s="26"/>
      <c r="S130" s="26">
        <f t="shared" si="13"/>
        <v>1321336.8999999999</v>
      </c>
      <c r="T130" s="26"/>
      <c r="U130" s="26">
        <v>490181.38</v>
      </c>
      <c r="V130" s="26"/>
      <c r="W130" s="26">
        <v>0</v>
      </c>
      <c r="X130" s="26"/>
      <c r="Y130" s="26">
        <f t="shared" si="11"/>
        <v>490181.38</v>
      </c>
      <c r="Z130" s="26"/>
    </row>
    <row r="131" spans="1:26" s="6" customFormat="1" ht="42" customHeight="1">
      <c r="A131" s="16" t="s">
        <v>270</v>
      </c>
      <c r="B131" s="16"/>
      <c r="C131" s="17" t="s">
        <v>271</v>
      </c>
      <c r="D131" s="18"/>
      <c r="E131" s="18"/>
      <c r="F131" s="18"/>
      <c r="G131" s="18"/>
      <c r="H131" s="19"/>
      <c r="I131" s="14">
        <v>3567</v>
      </c>
      <c r="J131" s="15"/>
      <c r="K131" s="10">
        <v>0</v>
      </c>
      <c r="L131" s="10"/>
      <c r="M131" s="11">
        <f t="shared" si="12"/>
        <v>3567</v>
      </c>
      <c r="N131" s="11"/>
      <c r="O131" s="26">
        <v>0</v>
      </c>
      <c r="P131" s="26"/>
      <c r="Q131" s="26">
        <v>0</v>
      </c>
      <c r="R131" s="26"/>
      <c r="S131" s="26">
        <f t="shared" si="13"/>
        <v>0</v>
      </c>
      <c r="T131" s="26"/>
      <c r="U131" s="26">
        <v>0</v>
      </c>
      <c r="V131" s="26"/>
      <c r="W131" s="26">
        <v>0</v>
      </c>
      <c r="X131" s="26"/>
      <c r="Y131" s="26">
        <f t="shared" si="11"/>
        <v>0</v>
      </c>
      <c r="Z131" s="26"/>
    </row>
    <row r="132" spans="1:26" ht="54.75" customHeight="1">
      <c r="A132" s="16" t="s">
        <v>272</v>
      </c>
      <c r="B132" s="16"/>
      <c r="C132" s="17" t="s">
        <v>273</v>
      </c>
      <c r="D132" s="18"/>
      <c r="E132" s="18"/>
      <c r="F132" s="18"/>
      <c r="G132" s="18"/>
      <c r="H132" s="19"/>
      <c r="I132" s="14">
        <v>0</v>
      </c>
      <c r="J132" s="15"/>
      <c r="K132" s="10">
        <v>0</v>
      </c>
      <c r="L132" s="10"/>
      <c r="M132" s="11">
        <f t="shared" si="12"/>
        <v>0</v>
      </c>
      <c r="N132" s="11"/>
      <c r="O132" s="26">
        <v>0</v>
      </c>
      <c r="P132" s="26"/>
      <c r="Q132" s="26">
        <v>0</v>
      </c>
      <c r="R132" s="26"/>
      <c r="S132" s="26">
        <f t="shared" si="13"/>
        <v>0</v>
      </c>
      <c r="T132" s="26"/>
      <c r="U132" s="26">
        <v>6920.5199999999995</v>
      </c>
      <c r="V132" s="26"/>
      <c r="W132" s="26">
        <v>0</v>
      </c>
      <c r="X132" s="26"/>
      <c r="Y132" s="26">
        <f t="shared" si="11"/>
        <v>6920.5199999999995</v>
      </c>
      <c r="Z132" s="26"/>
    </row>
    <row r="133" spans="1:26" ht="59.25" customHeight="1">
      <c r="A133" s="16" t="s">
        <v>290</v>
      </c>
      <c r="B133" s="16"/>
      <c r="C133" s="17" t="s">
        <v>293</v>
      </c>
      <c r="D133" s="18"/>
      <c r="E133" s="18"/>
      <c r="F133" s="18"/>
      <c r="G133" s="18"/>
      <c r="H133" s="19"/>
      <c r="I133" s="14">
        <v>11000</v>
      </c>
      <c r="J133" s="15"/>
      <c r="K133" s="10">
        <v>0</v>
      </c>
      <c r="L133" s="10"/>
      <c r="M133" s="11">
        <f t="shared" ref="M133:M134" si="26">I133+K133</f>
        <v>11000</v>
      </c>
      <c r="N133" s="11"/>
      <c r="O133" s="26">
        <v>0</v>
      </c>
      <c r="P133" s="26"/>
      <c r="Q133" s="26">
        <v>0</v>
      </c>
      <c r="R133" s="26"/>
      <c r="S133" s="26">
        <f t="shared" ref="S133:S134" si="27">O133+Q133</f>
        <v>0</v>
      </c>
      <c r="T133" s="26"/>
      <c r="U133" s="26">
        <v>0</v>
      </c>
      <c r="V133" s="26"/>
      <c r="W133" s="26">
        <v>0</v>
      </c>
      <c r="X133" s="26"/>
      <c r="Y133" s="26">
        <f t="shared" ref="Y133:Y134" si="28">U133+W133</f>
        <v>0</v>
      </c>
      <c r="Z133" s="26"/>
    </row>
    <row r="134" spans="1:26" ht="171.75" customHeight="1">
      <c r="A134" s="16" t="s">
        <v>304</v>
      </c>
      <c r="B134" s="16"/>
      <c r="C134" s="17" t="s">
        <v>305</v>
      </c>
      <c r="D134" s="18"/>
      <c r="E134" s="18"/>
      <c r="F134" s="18"/>
      <c r="G134" s="18"/>
      <c r="H134" s="19"/>
      <c r="I134" s="14">
        <v>2816</v>
      </c>
      <c r="J134" s="15"/>
      <c r="K134" s="10">
        <v>0</v>
      </c>
      <c r="L134" s="10"/>
      <c r="M134" s="11">
        <f t="shared" si="26"/>
        <v>2816</v>
      </c>
      <c r="N134" s="11"/>
      <c r="O134" s="26">
        <v>0</v>
      </c>
      <c r="P134" s="26"/>
      <c r="Q134" s="26">
        <v>0</v>
      </c>
      <c r="R134" s="26"/>
      <c r="S134" s="26">
        <f t="shared" si="27"/>
        <v>0</v>
      </c>
      <c r="T134" s="26"/>
      <c r="U134" s="26">
        <v>0</v>
      </c>
      <c r="V134" s="26"/>
      <c r="W134" s="26">
        <v>0</v>
      </c>
      <c r="X134" s="26"/>
      <c r="Y134" s="26">
        <f t="shared" si="28"/>
        <v>0</v>
      </c>
      <c r="Z134" s="26"/>
    </row>
    <row r="135" spans="1:26" ht="38.25" customHeight="1">
      <c r="A135" s="16" t="s">
        <v>300</v>
      </c>
      <c r="B135" s="16"/>
      <c r="C135" s="17" t="s">
        <v>301</v>
      </c>
      <c r="D135" s="18"/>
      <c r="E135" s="18"/>
      <c r="F135" s="18"/>
      <c r="G135" s="18"/>
      <c r="H135" s="19"/>
      <c r="I135" s="14">
        <v>3962</v>
      </c>
      <c r="J135" s="15"/>
      <c r="K135" s="10">
        <v>0</v>
      </c>
      <c r="L135" s="10"/>
      <c r="M135" s="11">
        <f t="shared" ref="M135" si="29">I135+K135</f>
        <v>3962</v>
      </c>
      <c r="N135" s="11"/>
      <c r="O135" s="26">
        <v>0</v>
      </c>
      <c r="P135" s="26"/>
      <c r="Q135" s="26">
        <v>0</v>
      </c>
      <c r="R135" s="26"/>
      <c r="S135" s="26">
        <f t="shared" ref="S135" si="30">O135+Q135</f>
        <v>0</v>
      </c>
      <c r="T135" s="26"/>
      <c r="U135" s="26">
        <v>0</v>
      </c>
      <c r="V135" s="26"/>
      <c r="W135" s="26">
        <v>0</v>
      </c>
      <c r="X135" s="26"/>
      <c r="Y135" s="26">
        <f t="shared" ref="Y135" si="31">U135+W135</f>
        <v>0</v>
      </c>
      <c r="Z135" s="26"/>
    </row>
    <row r="136" spans="1:26" ht="78.75" customHeight="1">
      <c r="A136" s="16" t="s">
        <v>302</v>
      </c>
      <c r="B136" s="16"/>
      <c r="C136" s="17" t="s">
        <v>303</v>
      </c>
      <c r="D136" s="18"/>
      <c r="E136" s="18"/>
      <c r="F136" s="18"/>
      <c r="G136" s="18"/>
      <c r="H136" s="19"/>
      <c r="I136" s="14">
        <v>31005</v>
      </c>
      <c r="J136" s="15"/>
      <c r="K136" s="10">
        <v>0</v>
      </c>
      <c r="L136" s="10"/>
      <c r="M136" s="11">
        <f t="shared" ref="M136" si="32">I136+K136</f>
        <v>31005</v>
      </c>
      <c r="N136" s="11"/>
      <c r="O136" s="26">
        <v>0</v>
      </c>
      <c r="P136" s="26"/>
      <c r="Q136" s="26">
        <v>0</v>
      </c>
      <c r="R136" s="26"/>
      <c r="S136" s="26">
        <f t="shared" ref="S136" si="33">O136+Q136</f>
        <v>0</v>
      </c>
      <c r="T136" s="26"/>
      <c r="U136" s="26">
        <v>0</v>
      </c>
      <c r="V136" s="26"/>
      <c r="W136" s="26">
        <v>0</v>
      </c>
      <c r="X136" s="26"/>
      <c r="Y136" s="26">
        <f t="shared" ref="Y136" si="34">U136+W136</f>
        <v>0</v>
      </c>
      <c r="Z136" s="26"/>
    </row>
    <row r="137" spans="1:26" ht="30" customHeight="1">
      <c r="A137" s="16" t="s">
        <v>307</v>
      </c>
      <c r="B137" s="16"/>
      <c r="C137" s="17" t="s">
        <v>308</v>
      </c>
      <c r="D137" s="18"/>
      <c r="E137" s="18"/>
      <c r="F137" s="18"/>
      <c r="G137" s="18"/>
      <c r="H137" s="19"/>
      <c r="I137" s="14">
        <v>0</v>
      </c>
      <c r="J137" s="15"/>
      <c r="K137" s="10">
        <v>0</v>
      </c>
      <c r="L137" s="10"/>
      <c r="M137" s="11">
        <f t="shared" ref="M137" si="35">I137+K137</f>
        <v>0</v>
      </c>
      <c r="N137" s="11"/>
      <c r="O137" s="26">
        <v>1491</v>
      </c>
      <c r="P137" s="26"/>
      <c r="Q137" s="26">
        <v>0</v>
      </c>
      <c r="R137" s="26"/>
      <c r="S137" s="26">
        <f t="shared" ref="S137" si="36">O137+Q137</f>
        <v>1491</v>
      </c>
      <c r="T137" s="26"/>
      <c r="U137" s="26">
        <v>0</v>
      </c>
      <c r="V137" s="26"/>
      <c r="W137" s="26">
        <v>0</v>
      </c>
      <c r="X137" s="26"/>
      <c r="Y137" s="26">
        <f t="shared" ref="Y137" si="37">U137+W137</f>
        <v>0</v>
      </c>
      <c r="Z137" s="26"/>
    </row>
    <row r="138" spans="1:26" ht="80.25" customHeight="1">
      <c r="A138" s="16" t="s">
        <v>311</v>
      </c>
      <c r="B138" s="16"/>
      <c r="C138" s="17" t="s">
        <v>312</v>
      </c>
      <c r="D138" s="18"/>
      <c r="E138" s="18"/>
      <c r="F138" s="18"/>
      <c r="G138" s="18"/>
      <c r="H138" s="19"/>
      <c r="I138" s="14">
        <v>2053.3200000000002</v>
      </c>
      <c r="J138" s="15"/>
      <c r="K138" s="10">
        <v>0</v>
      </c>
      <c r="L138" s="10"/>
      <c r="M138" s="11">
        <f t="shared" ref="M138" si="38">I138+K138</f>
        <v>2053.3200000000002</v>
      </c>
      <c r="N138" s="11"/>
      <c r="O138" s="26">
        <v>0</v>
      </c>
      <c r="P138" s="26"/>
      <c r="Q138" s="26">
        <v>0</v>
      </c>
      <c r="R138" s="26"/>
      <c r="S138" s="26">
        <f t="shared" ref="S138" si="39">O138+Q138</f>
        <v>0</v>
      </c>
      <c r="T138" s="26"/>
      <c r="U138" s="26">
        <v>0</v>
      </c>
      <c r="V138" s="26"/>
      <c r="W138" s="26">
        <v>0</v>
      </c>
      <c r="X138" s="26"/>
      <c r="Y138" s="26">
        <f t="shared" ref="Y138" si="40">U138+W138</f>
        <v>0</v>
      </c>
      <c r="Z138" s="26"/>
    </row>
    <row r="139" spans="1:26" ht="45" customHeight="1">
      <c r="A139" s="16" t="s">
        <v>317</v>
      </c>
      <c r="B139" s="16"/>
      <c r="C139" s="17" t="s">
        <v>318</v>
      </c>
      <c r="D139" s="18"/>
      <c r="E139" s="18"/>
      <c r="F139" s="18"/>
      <c r="G139" s="18"/>
      <c r="H139" s="19"/>
      <c r="I139" s="14">
        <v>28194.81</v>
      </c>
      <c r="J139" s="15"/>
      <c r="K139" s="10">
        <v>0</v>
      </c>
      <c r="L139" s="10"/>
      <c r="M139" s="11">
        <f t="shared" ref="M139" si="41">I139+K139</f>
        <v>28194.81</v>
      </c>
      <c r="N139" s="11"/>
      <c r="O139" s="26">
        <v>0</v>
      </c>
      <c r="P139" s="26"/>
      <c r="Q139" s="26">
        <v>0</v>
      </c>
      <c r="R139" s="26"/>
      <c r="S139" s="26">
        <f t="shared" ref="S139" si="42">O139+Q139</f>
        <v>0</v>
      </c>
      <c r="T139" s="26"/>
      <c r="U139" s="26">
        <v>0</v>
      </c>
      <c r="V139" s="26"/>
      <c r="W139" s="26">
        <v>0</v>
      </c>
      <c r="X139" s="26"/>
      <c r="Y139" s="26">
        <f t="shared" ref="Y139" si="43">U139+W139</f>
        <v>0</v>
      </c>
      <c r="Z139" s="26"/>
    </row>
    <row r="140" spans="1:26" ht="33" customHeight="1">
      <c r="A140" s="33" t="s">
        <v>154</v>
      </c>
      <c r="B140" s="33"/>
      <c r="C140" s="34" t="s">
        <v>155</v>
      </c>
      <c r="D140" s="35"/>
      <c r="E140" s="35"/>
      <c r="F140" s="35"/>
      <c r="G140" s="35"/>
      <c r="H140" s="36"/>
      <c r="I140" s="37">
        <f>I142+I145+I158+I161+I162+I166+I167+I163+I141+I165</f>
        <v>4582844</v>
      </c>
      <c r="J140" s="38"/>
      <c r="K140" s="37">
        <f>K142+K145+K158+K161+K162+K166+K167+K163+K141+K165</f>
        <v>-6109</v>
      </c>
      <c r="L140" s="38"/>
      <c r="M140" s="78">
        <f t="shared" si="12"/>
        <v>4576735</v>
      </c>
      <c r="N140" s="78"/>
      <c r="O140" s="29">
        <f>O142+O145+O158+O161+O162+O166+O167+O163+O141+O164+O165</f>
        <v>4411613</v>
      </c>
      <c r="P140" s="30"/>
      <c r="Q140" s="29">
        <f>Q142+Q145+Q158+Q161+Q162+Q166+Q167+Q163+Q141+Q164+Q165</f>
        <v>0</v>
      </c>
      <c r="R140" s="30"/>
      <c r="S140" s="32">
        <f t="shared" si="13"/>
        <v>4411613</v>
      </c>
      <c r="T140" s="32"/>
      <c r="U140" s="29">
        <f>U142+U145+U158+U161+U162+U166+U167+U163+U141+U164+U165</f>
        <v>4397009</v>
      </c>
      <c r="V140" s="30"/>
      <c r="W140" s="29">
        <f>W142+W145+W158+W161+W162+W166+W167+W163+W141+W164+W165</f>
        <v>0</v>
      </c>
      <c r="X140" s="30"/>
      <c r="Y140" s="32">
        <f t="shared" si="11"/>
        <v>4397009</v>
      </c>
      <c r="Z140" s="32"/>
    </row>
    <row r="141" spans="1:26" ht="45.75" hidden="1" customHeight="1">
      <c r="A141" s="20" t="s">
        <v>309</v>
      </c>
      <c r="B141" s="20"/>
      <c r="C141" s="21" t="s">
        <v>310</v>
      </c>
      <c r="D141" s="22"/>
      <c r="E141" s="22"/>
      <c r="F141" s="22"/>
      <c r="G141" s="22"/>
      <c r="H141" s="23"/>
      <c r="I141" s="24">
        <v>0</v>
      </c>
      <c r="J141" s="25"/>
      <c r="K141" s="31">
        <v>0</v>
      </c>
      <c r="L141" s="31"/>
      <c r="M141" s="13">
        <f t="shared" ref="M141" si="44">I141+K141</f>
        <v>0</v>
      </c>
      <c r="N141" s="13"/>
      <c r="O141" s="12">
        <v>0</v>
      </c>
      <c r="P141" s="12"/>
      <c r="Q141" s="12">
        <v>0</v>
      </c>
      <c r="R141" s="12"/>
      <c r="S141" s="12">
        <f t="shared" ref="S141" si="45">O141+Q141</f>
        <v>0</v>
      </c>
      <c r="T141" s="12"/>
      <c r="U141" s="12">
        <v>0</v>
      </c>
      <c r="V141" s="12"/>
      <c r="W141" s="12">
        <v>0</v>
      </c>
      <c r="X141" s="12"/>
      <c r="Y141" s="12">
        <f t="shared" ref="Y141" si="46">U141+W141</f>
        <v>0</v>
      </c>
      <c r="Z141" s="12"/>
    </row>
    <row r="142" spans="1:26" ht="45.75" customHeight="1">
      <c r="A142" s="20" t="s">
        <v>156</v>
      </c>
      <c r="B142" s="20"/>
      <c r="C142" s="21" t="s">
        <v>198</v>
      </c>
      <c r="D142" s="22"/>
      <c r="E142" s="22"/>
      <c r="F142" s="22"/>
      <c r="G142" s="22"/>
      <c r="H142" s="23"/>
      <c r="I142" s="24">
        <f>I143+I144</f>
        <v>75217</v>
      </c>
      <c r="J142" s="25"/>
      <c r="K142" s="31">
        <f>K143+K144</f>
        <v>0</v>
      </c>
      <c r="L142" s="31"/>
      <c r="M142" s="13">
        <f t="shared" si="12"/>
        <v>75217</v>
      </c>
      <c r="N142" s="13"/>
      <c r="O142" s="12">
        <f>O143+O144</f>
        <v>80263</v>
      </c>
      <c r="P142" s="12"/>
      <c r="Q142" s="12">
        <f>Q143+Q144</f>
        <v>0</v>
      </c>
      <c r="R142" s="12"/>
      <c r="S142" s="12">
        <f t="shared" si="13"/>
        <v>80263</v>
      </c>
      <c r="T142" s="12"/>
      <c r="U142" s="12">
        <f>U143+U144</f>
        <v>83292</v>
      </c>
      <c r="V142" s="12"/>
      <c r="W142" s="12">
        <f>W143+W144</f>
        <v>0</v>
      </c>
      <c r="X142" s="12"/>
      <c r="Y142" s="12">
        <f t="shared" si="11"/>
        <v>83292</v>
      </c>
      <c r="Z142" s="12"/>
    </row>
    <row r="143" spans="1:26" s="5" customFormat="1" ht="42.75" customHeight="1">
      <c r="A143" s="16" t="s">
        <v>157</v>
      </c>
      <c r="B143" s="16"/>
      <c r="C143" s="17" t="s">
        <v>220</v>
      </c>
      <c r="D143" s="18"/>
      <c r="E143" s="18"/>
      <c r="F143" s="18"/>
      <c r="G143" s="18"/>
      <c r="H143" s="19"/>
      <c r="I143" s="14">
        <v>68822</v>
      </c>
      <c r="J143" s="15"/>
      <c r="K143" s="10">
        <v>0</v>
      </c>
      <c r="L143" s="10"/>
      <c r="M143" s="11">
        <f t="shared" si="12"/>
        <v>68822</v>
      </c>
      <c r="N143" s="11"/>
      <c r="O143" s="26">
        <v>73868</v>
      </c>
      <c r="P143" s="26"/>
      <c r="Q143" s="26">
        <v>0</v>
      </c>
      <c r="R143" s="26"/>
      <c r="S143" s="26">
        <f t="shared" si="13"/>
        <v>73868</v>
      </c>
      <c r="T143" s="26"/>
      <c r="U143" s="26">
        <v>76897</v>
      </c>
      <c r="V143" s="26"/>
      <c r="W143" s="26">
        <v>0</v>
      </c>
      <c r="X143" s="26"/>
      <c r="Y143" s="26">
        <f t="shared" si="11"/>
        <v>76897</v>
      </c>
      <c r="Z143" s="26"/>
    </row>
    <row r="144" spans="1:26" s="5" customFormat="1" ht="39.75" customHeight="1">
      <c r="A144" s="16" t="s">
        <v>158</v>
      </c>
      <c r="B144" s="16"/>
      <c r="C144" s="17" t="s">
        <v>221</v>
      </c>
      <c r="D144" s="18"/>
      <c r="E144" s="18"/>
      <c r="F144" s="18"/>
      <c r="G144" s="18"/>
      <c r="H144" s="19"/>
      <c r="I144" s="14">
        <v>6395</v>
      </c>
      <c r="J144" s="15"/>
      <c r="K144" s="10">
        <v>0</v>
      </c>
      <c r="L144" s="10"/>
      <c r="M144" s="11">
        <f t="shared" si="12"/>
        <v>6395</v>
      </c>
      <c r="N144" s="11"/>
      <c r="O144" s="26">
        <v>6395</v>
      </c>
      <c r="P144" s="26"/>
      <c r="Q144" s="26">
        <v>0</v>
      </c>
      <c r="R144" s="26"/>
      <c r="S144" s="26">
        <f t="shared" si="13"/>
        <v>6395</v>
      </c>
      <c r="T144" s="26"/>
      <c r="U144" s="26">
        <v>6395</v>
      </c>
      <c r="V144" s="26"/>
      <c r="W144" s="26">
        <v>0</v>
      </c>
      <c r="X144" s="26"/>
      <c r="Y144" s="26">
        <f t="shared" si="11"/>
        <v>6395</v>
      </c>
      <c r="Z144" s="26"/>
    </row>
    <row r="145" spans="1:26" ht="34.5" customHeight="1">
      <c r="A145" s="20" t="s">
        <v>159</v>
      </c>
      <c r="B145" s="20"/>
      <c r="C145" s="21" t="s">
        <v>200</v>
      </c>
      <c r="D145" s="22"/>
      <c r="E145" s="22"/>
      <c r="F145" s="22"/>
      <c r="G145" s="22"/>
      <c r="H145" s="23"/>
      <c r="I145" s="24">
        <f>SUM(I146:J157)</f>
        <v>197867</v>
      </c>
      <c r="J145" s="25"/>
      <c r="K145" s="24">
        <f>SUM(K146:L157)</f>
        <v>-6109</v>
      </c>
      <c r="L145" s="25"/>
      <c r="M145" s="13">
        <f t="shared" si="12"/>
        <v>191758</v>
      </c>
      <c r="N145" s="13"/>
      <c r="O145" s="27">
        <f>SUM(O146:P157)</f>
        <v>155785</v>
      </c>
      <c r="P145" s="28"/>
      <c r="Q145" s="27">
        <f>SUM(Q146:R157)</f>
        <v>0</v>
      </c>
      <c r="R145" s="28"/>
      <c r="S145" s="12">
        <f t="shared" si="13"/>
        <v>155785</v>
      </c>
      <c r="T145" s="12"/>
      <c r="U145" s="27">
        <f>SUM(U146:V157)</f>
        <v>156425</v>
      </c>
      <c r="V145" s="28"/>
      <c r="W145" s="27">
        <f>SUM(W146:X157)</f>
        <v>0</v>
      </c>
      <c r="X145" s="28"/>
      <c r="Y145" s="12">
        <f t="shared" si="11"/>
        <v>156425</v>
      </c>
      <c r="Z145" s="12"/>
    </row>
    <row r="146" spans="1:26" s="5" customFormat="1" ht="82.5" customHeight="1">
      <c r="A146" s="16" t="s">
        <v>160</v>
      </c>
      <c r="B146" s="16"/>
      <c r="C146" s="17" t="s">
        <v>222</v>
      </c>
      <c r="D146" s="18"/>
      <c r="E146" s="18"/>
      <c r="F146" s="18"/>
      <c r="G146" s="18"/>
      <c r="H146" s="19"/>
      <c r="I146" s="14">
        <v>791</v>
      </c>
      <c r="J146" s="15"/>
      <c r="K146" s="10">
        <v>0</v>
      </c>
      <c r="L146" s="10"/>
      <c r="M146" s="11">
        <f t="shared" si="12"/>
        <v>791</v>
      </c>
      <c r="N146" s="11"/>
      <c r="O146" s="26">
        <v>791</v>
      </c>
      <c r="P146" s="26"/>
      <c r="Q146" s="26">
        <v>0</v>
      </c>
      <c r="R146" s="26"/>
      <c r="S146" s="26">
        <f t="shared" si="13"/>
        <v>791</v>
      </c>
      <c r="T146" s="26"/>
      <c r="U146" s="26">
        <v>791</v>
      </c>
      <c r="V146" s="26"/>
      <c r="W146" s="26">
        <v>0</v>
      </c>
      <c r="X146" s="26"/>
      <c r="Y146" s="26">
        <f t="shared" si="11"/>
        <v>791</v>
      </c>
      <c r="Z146" s="26"/>
    </row>
    <row r="147" spans="1:26" s="5" customFormat="1" ht="151.5" customHeight="1">
      <c r="A147" s="16" t="s">
        <v>161</v>
      </c>
      <c r="B147" s="16"/>
      <c r="C147" s="17" t="s">
        <v>223</v>
      </c>
      <c r="D147" s="18"/>
      <c r="E147" s="18"/>
      <c r="F147" s="18"/>
      <c r="G147" s="18"/>
      <c r="H147" s="19"/>
      <c r="I147" s="14">
        <v>85319</v>
      </c>
      <c r="J147" s="15"/>
      <c r="K147" s="10">
        <v>-9651</v>
      </c>
      <c r="L147" s="10"/>
      <c r="M147" s="11">
        <f t="shared" si="12"/>
        <v>75668</v>
      </c>
      <c r="N147" s="11"/>
      <c r="O147" s="26">
        <v>0</v>
      </c>
      <c r="P147" s="26"/>
      <c r="Q147" s="26">
        <v>0</v>
      </c>
      <c r="R147" s="26"/>
      <c r="S147" s="26">
        <f t="shared" si="13"/>
        <v>0</v>
      </c>
      <c r="T147" s="26"/>
      <c r="U147" s="26">
        <v>0</v>
      </c>
      <c r="V147" s="26"/>
      <c r="W147" s="26">
        <v>0</v>
      </c>
      <c r="X147" s="26"/>
      <c r="Y147" s="26">
        <f t="shared" si="11"/>
        <v>0</v>
      </c>
      <c r="Z147" s="26"/>
    </row>
    <row r="148" spans="1:26" s="5" customFormat="1" ht="219.75" customHeight="1">
      <c r="A148" s="16" t="s">
        <v>161</v>
      </c>
      <c r="B148" s="16"/>
      <c r="C148" s="17" t="s">
        <v>299</v>
      </c>
      <c r="D148" s="18"/>
      <c r="E148" s="18"/>
      <c r="F148" s="18"/>
      <c r="G148" s="18"/>
      <c r="H148" s="19"/>
      <c r="I148" s="14">
        <v>43126</v>
      </c>
      <c r="J148" s="15"/>
      <c r="K148" s="10">
        <v>3542</v>
      </c>
      <c r="L148" s="10"/>
      <c r="M148" s="11">
        <f t="shared" ref="M148" si="47">I148+K148</f>
        <v>46668</v>
      </c>
      <c r="N148" s="11"/>
      <c r="O148" s="26">
        <v>106453</v>
      </c>
      <c r="P148" s="26"/>
      <c r="Q148" s="26">
        <v>0</v>
      </c>
      <c r="R148" s="26"/>
      <c r="S148" s="26">
        <f t="shared" ref="S148" si="48">O148+Q148</f>
        <v>106453</v>
      </c>
      <c r="T148" s="26"/>
      <c r="U148" s="26">
        <v>106453</v>
      </c>
      <c r="V148" s="26"/>
      <c r="W148" s="26">
        <v>0</v>
      </c>
      <c r="X148" s="26"/>
      <c r="Y148" s="26">
        <f t="shared" ref="Y148" si="49">U148+W148</f>
        <v>106453</v>
      </c>
      <c r="Z148" s="26"/>
    </row>
    <row r="149" spans="1:26" s="5" customFormat="1" ht="96" customHeight="1">
      <c r="A149" s="16" t="s">
        <v>162</v>
      </c>
      <c r="B149" s="16"/>
      <c r="C149" s="17" t="s">
        <v>224</v>
      </c>
      <c r="D149" s="18"/>
      <c r="E149" s="18"/>
      <c r="F149" s="18"/>
      <c r="G149" s="18"/>
      <c r="H149" s="19"/>
      <c r="I149" s="14">
        <v>7096</v>
      </c>
      <c r="J149" s="15"/>
      <c r="K149" s="10">
        <v>0</v>
      </c>
      <c r="L149" s="10"/>
      <c r="M149" s="11">
        <f t="shared" si="12"/>
        <v>7096</v>
      </c>
      <c r="N149" s="11"/>
      <c r="O149" s="26">
        <v>7123</v>
      </c>
      <c r="P149" s="26"/>
      <c r="Q149" s="26">
        <v>0</v>
      </c>
      <c r="R149" s="26"/>
      <c r="S149" s="26">
        <f t="shared" si="13"/>
        <v>7123</v>
      </c>
      <c r="T149" s="26"/>
      <c r="U149" s="26">
        <v>7741</v>
      </c>
      <c r="V149" s="26"/>
      <c r="W149" s="26">
        <v>0</v>
      </c>
      <c r="X149" s="26"/>
      <c r="Y149" s="26">
        <f t="shared" si="11"/>
        <v>7741</v>
      </c>
      <c r="Z149" s="26"/>
    </row>
    <row r="150" spans="1:26" s="5" customFormat="1" ht="81" customHeight="1">
      <c r="A150" s="16" t="s">
        <v>163</v>
      </c>
      <c r="B150" s="16"/>
      <c r="C150" s="17" t="s">
        <v>225</v>
      </c>
      <c r="D150" s="18"/>
      <c r="E150" s="18"/>
      <c r="F150" s="18"/>
      <c r="G150" s="18"/>
      <c r="H150" s="19"/>
      <c r="I150" s="14">
        <v>10712</v>
      </c>
      <c r="J150" s="15"/>
      <c r="K150" s="10">
        <v>0</v>
      </c>
      <c r="L150" s="10"/>
      <c r="M150" s="11">
        <f t="shared" si="12"/>
        <v>10712</v>
      </c>
      <c r="N150" s="11"/>
      <c r="O150" s="26">
        <v>10713</v>
      </c>
      <c r="P150" s="26"/>
      <c r="Q150" s="26">
        <v>0</v>
      </c>
      <c r="R150" s="26"/>
      <c r="S150" s="26">
        <f t="shared" si="13"/>
        <v>10713</v>
      </c>
      <c r="T150" s="26"/>
      <c r="U150" s="26">
        <v>10735</v>
      </c>
      <c r="V150" s="26"/>
      <c r="W150" s="26">
        <v>0</v>
      </c>
      <c r="X150" s="26"/>
      <c r="Y150" s="26">
        <f t="shared" si="11"/>
        <v>10735</v>
      </c>
      <c r="Z150" s="26"/>
    </row>
    <row r="151" spans="1:26" s="5" customFormat="1" ht="80.25" customHeight="1">
      <c r="A151" s="16" t="s">
        <v>164</v>
      </c>
      <c r="B151" s="16"/>
      <c r="C151" s="17" t="s">
        <v>226</v>
      </c>
      <c r="D151" s="18"/>
      <c r="E151" s="18"/>
      <c r="F151" s="18"/>
      <c r="G151" s="18"/>
      <c r="H151" s="19"/>
      <c r="I151" s="14">
        <v>11883</v>
      </c>
      <c r="J151" s="15"/>
      <c r="K151" s="10">
        <v>0</v>
      </c>
      <c r="L151" s="10"/>
      <c r="M151" s="11">
        <f t="shared" si="12"/>
        <v>11883</v>
      </c>
      <c r="N151" s="11"/>
      <c r="O151" s="26">
        <v>11883</v>
      </c>
      <c r="P151" s="26"/>
      <c r="Q151" s="26">
        <v>0</v>
      </c>
      <c r="R151" s="26"/>
      <c r="S151" s="26">
        <f t="shared" si="13"/>
        <v>11883</v>
      </c>
      <c r="T151" s="26"/>
      <c r="U151" s="26">
        <v>11883</v>
      </c>
      <c r="V151" s="26"/>
      <c r="W151" s="26">
        <v>0</v>
      </c>
      <c r="X151" s="26"/>
      <c r="Y151" s="26">
        <f t="shared" si="11"/>
        <v>11883</v>
      </c>
      <c r="Z151" s="26"/>
    </row>
    <row r="152" spans="1:26" s="5" customFormat="1" ht="65.25" customHeight="1">
      <c r="A152" s="16" t="s">
        <v>165</v>
      </c>
      <c r="B152" s="16"/>
      <c r="C152" s="17" t="s">
        <v>306</v>
      </c>
      <c r="D152" s="18"/>
      <c r="E152" s="18"/>
      <c r="F152" s="18"/>
      <c r="G152" s="18"/>
      <c r="H152" s="19"/>
      <c r="I152" s="14">
        <v>5222</v>
      </c>
      <c r="J152" s="15"/>
      <c r="K152" s="10">
        <v>0</v>
      </c>
      <c r="L152" s="10"/>
      <c r="M152" s="11">
        <f t="shared" si="12"/>
        <v>5222</v>
      </c>
      <c r="N152" s="11"/>
      <c r="O152" s="26">
        <v>5222</v>
      </c>
      <c r="P152" s="26"/>
      <c r="Q152" s="26">
        <v>0</v>
      </c>
      <c r="R152" s="26"/>
      <c r="S152" s="26">
        <f t="shared" si="13"/>
        <v>5222</v>
      </c>
      <c r="T152" s="26"/>
      <c r="U152" s="26">
        <v>5222</v>
      </c>
      <c r="V152" s="26"/>
      <c r="W152" s="26">
        <v>0</v>
      </c>
      <c r="X152" s="26"/>
      <c r="Y152" s="26">
        <f t="shared" si="11"/>
        <v>5222</v>
      </c>
      <c r="Z152" s="26"/>
    </row>
    <row r="153" spans="1:26" s="5" customFormat="1" ht="87.75" customHeight="1">
      <c r="A153" s="16" t="s">
        <v>166</v>
      </c>
      <c r="B153" s="16"/>
      <c r="C153" s="17" t="s">
        <v>227</v>
      </c>
      <c r="D153" s="18"/>
      <c r="E153" s="18"/>
      <c r="F153" s="18"/>
      <c r="G153" s="18"/>
      <c r="H153" s="19"/>
      <c r="I153" s="14">
        <v>1025</v>
      </c>
      <c r="J153" s="15"/>
      <c r="K153" s="10">
        <v>0</v>
      </c>
      <c r="L153" s="10"/>
      <c r="M153" s="11">
        <f t="shared" si="12"/>
        <v>1025</v>
      </c>
      <c r="N153" s="11"/>
      <c r="O153" s="26">
        <v>274</v>
      </c>
      <c r="P153" s="26"/>
      <c r="Q153" s="26">
        <v>0</v>
      </c>
      <c r="R153" s="26"/>
      <c r="S153" s="26">
        <f t="shared" si="13"/>
        <v>274</v>
      </c>
      <c r="T153" s="26"/>
      <c r="U153" s="26">
        <v>274</v>
      </c>
      <c r="V153" s="26"/>
      <c r="W153" s="26">
        <v>0</v>
      </c>
      <c r="X153" s="26"/>
      <c r="Y153" s="26">
        <f t="shared" si="11"/>
        <v>274</v>
      </c>
      <c r="Z153" s="26"/>
    </row>
    <row r="154" spans="1:26" s="5" customFormat="1" ht="228" customHeight="1">
      <c r="A154" s="16" t="s">
        <v>167</v>
      </c>
      <c r="B154" s="16"/>
      <c r="C154" s="17" t="s">
        <v>228</v>
      </c>
      <c r="D154" s="18"/>
      <c r="E154" s="18"/>
      <c r="F154" s="18"/>
      <c r="G154" s="18"/>
      <c r="H154" s="19"/>
      <c r="I154" s="14">
        <v>5690</v>
      </c>
      <c r="J154" s="15"/>
      <c r="K154" s="10">
        <v>0</v>
      </c>
      <c r="L154" s="10"/>
      <c r="M154" s="11">
        <f t="shared" si="12"/>
        <v>5690</v>
      </c>
      <c r="N154" s="11"/>
      <c r="O154" s="26">
        <v>5690</v>
      </c>
      <c r="P154" s="26"/>
      <c r="Q154" s="26">
        <v>0</v>
      </c>
      <c r="R154" s="26"/>
      <c r="S154" s="26">
        <f t="shared" si="13"/>
        <v>5690</v>
      </c>
      <c r="T154" s="26"/>
      <c r="U154" s="26">
        <v>5690</v>
      </c>
      <c r="V154" s="26"/>
      <c r="W154" s="26">
        <v>0</v>
      </c>
      <c r="X154" s="26"/>
      <c r="Y154" s="26">
        <f t="shared" si="11"/>
        <v>5690</v>
      </c>
      <c r="Z154" s="26"/>
    </row>
    <row r="155" spans="1:26" s="5" customFormat="1" ht="194.25" customHeight="1">
      <c r="A155" s="16" t="s">
        <v>168</v>
      </c>
      <c r="B155" s="16"/>
      <c r="C155" s="17" t="s">
        <v>229</v>
      </c>
      <c r="D155" s="18"/>
      <c r="E155" s="18"/>
      <c r="F155" s="18"/>
      <c r="G155" s="18"/>
      <c r="H155" s="19"/>
      <c r="I155" s="14">
        <v>4741</v>
      </c>
      <c r="J155" s="15"/>
      <c r="K155" s="10">
        <v>0</v>
      </c>
      <c r="L155" s="10"/>
      <c r="M155" s="11">
        <f t="shared" si="12"/>
        <v>4741</v>
      </c>
      <c r="N155" s="11"/>
      <c r="O155" s="26">
        <v>4741</v>
      </c>
      <c r="P155" s="26"/>
      <c r="Q155" s="26">
        <v>0</v>
      </c>
      <c r="R155" s="26"/>
      <c r="S155" s="26">
        <f t="shared" si="13"/>
        <v>4741</v>
      </c>
      <c r="T155" s="26"/>
      <c r="U155" s="26">
        <v>4741</v>
      </c>
      <c r="V155" s="26"/>
      <c r="W155" s="26">
        <v>0</v>
      </c>
      <c r="X155" s="26"/>
      <c r="Y155" s="26">
        <f t="shared" si="11"/>
        <v>4741</v>
      </c>
      <c r="Z155" s="26"/>
    </row>
    <row r="156" spans="1:26" s="5" customFormat="1" ht="81" customHeight="1">
      <c r="A156" s="16" t="s">
        <v>169</v>
      </c>
      <c r="B156" s="16"/>
      <c r="C156" s="17" t="s">
        <v>230</v>
      </c>
      <c r="D156" s="18"/>
      <c r="E156" s="18"/>
      <c r="F156" s="18"/>
      <c r="G156" s="18"/>
      <c r="H156" s="19"/>
      <c r="I156" s="14">
        <v>2895</v>
      </c>
      <c r="J156" s="15"/>
      <c r="K156" s="10">
        <v>0</v>
      </c>
      <c r="L156" s="10"/>
      <c r="M156" s="11">
        <f t="shared" si="12"/>
        <v>2895</v>
      </c>
      <c r="N156" s="11"/>
      <c r="O156" s="26">
        <v>2895</v>
      </c>
      <c r="P156" s="26"/>
      <c r="Q156" s="26">
        <v>0</v>
      </c>
      <c r="R156" s="26"/>
      <c r="S156" s="26">
        <f t="shared" si="13"/>
        <v>2895</v>
      </c>
      <c r="T156" s="26"/>
      <c r="U156" s="26">
        <v>2895</v>
      </c>
      <c r="V156" s="26"/>
      <c r="W156" s="26">
        <v>0</v>
      </c>
      <c r="X156" s="26"/>
      <c r="Y156" s="26">
        <f t="shared" si="11"/>
        <v>2895</v>
      </c>
      <c r="Z156" s="26"/>
    </row>
    <row r="157" spans="1:26" s="5" customFormat="1" ht="39" customHeight="1">
      <c r="A157" s="16" t="s">
        <v>170</v>
      </c>
      <c r="B157" s="16"/>
      <c r="C157" s="17" t="s">
        <v>231</v>
      </c>
      <c r="D157" s="18"/>
      <c r="E157" s="18"/>
      <c r="F157" s="18"/>
      <c r="G157" s="18"/>
      <c r="H157" s="19"/>
      <c r="I157" s="14">
        <v>19367</v>
      </c>
      <c r="J157" s="15"/>
      <c r="K157" s="10">
        <v>0</v>
      </c>
      <c r="L157" s="10"/>
      <c r="M157" s="11">
        <f t="shared" si="12"/>
        <v>19367</v>
      </c>
      <c r="N157" s="11"/>
      <c r="O157" s="26">
        <v>0</v>
      </c>
      <c r="P157" s="26"/>
      <c r="Q157" s="26">
        <v>0</v>
      </c>
      <c r="R157" s="26"/>
      <c r="S157" s="26">
        <f t="shared" si="13"/>
        <v>0</v>
      </c>
      <c r="T157" s="26"/>
      <c r="U157" s="26">
        <v>0</v>
      </c>
      <c r="V157" s="26"/>
      <c r="W157" s="26">
        <v>0</v>
      </c>
      <c r="X157" s="26"/>
      <c r="Y157" s="26">
        <f t="shared" si="11"/>
        <v>0</v>
      </c>
      <c r="Z157" s="26"/>
    </row>
    <row r="158" spans="1:26" s="6" customFormat="1" ht="79.5" customHeight="1">
      <c r="A158" s="20" t="s">
        <v>171</v>
      </c>
      <c r="B158" s="20"/>
      <c r="C158" s="21" t="s">
        <v>172</v>
      </c>
      <c r="D158" s="22"/>
      <c r="E158" s="22"/>
      <c r="F158" s="22"/>
      <c r="G158" s="22"/>
      <c r="H158" s="23"/>
      <c r="I158" s="24">
        <f>I159+I160</f>
        <v>88010</v>
      </c>
      <c r="J158" s="25"/>
      <c r="K158" s="31">
        <f>K159+K160</f>
        <v>0</v>
      </c>
      <c r="L158" s="31"/>
      <c r="M158" s="13">
        <f t="shared" si="12"/>
        <v>88010</v>
      </c>
      <c r="N158" s="13"/>
      <c r="O158" s="12">
        <f>O159+O160</f>
        <v>104802</v>
      </c>
      <c r="P158" s="12"/>
      <c r="Q158" s="12">
        <f>Q159+Q160</f>
        <v>0</v>
      </c>
      <c r="R158" s="12"/>
      <c r="S158" s="26">
        <f t="shared" si="13"/>
        <v>104802</v>
      </c>
      <c r="T158" s="26"/>
      <c r="U158" s="26">
        <f>U159+U160</f>
        <v>104802</v>
      </c>
      <c r="V158" s="26"/>
      <c r="W158" s="26">
        <f>W159+W160</f>
        <v>0</v>
      </c>
      <c r="X158" s="26"/>
      <c r="Y158" s="26">
        <f t="shared" si="11"/>
        <v>104802</v>
      </c>
      <c r="Z158" s="26"/>
    </row>
    <row r="159" spans="1:26" s="5" customFormat="1" ht="33" customHeight="1">
      <c r="A159" s="16" t="s">
        <v>173</v>
      </c>
      <c r="B159" s="16"/>
      <c r="C159" s="17" t="s">
        <v>232</v>
      </c>
      <c r="D159" s="18"/>
      <c r="E159" s="18"/>
      <c r="F159" s="18"/>
      <c r="G159" s="18"/>
      <c r="H159" s="19"/>
      <c r="I159" s="14">
        <v>82968</v>
      </c>
      <c r="J159" s="15"/>
      <c r="K159" s="10">
        <v>0</v>
      </c>
      <c r="L159" s="10"/>
      <c r="M159" s="11">
        <f t="shared" si="12"/>
        <v>82968</v>
      </c>
      <c r="N159" s="11"/>
      <c r="O159" s="26">
        <v>99760</v>
      </c>
      <c r="P159" s="26"/>
      <c r="Q159" s="26">
        <v>0</v>
      </c>
      <c r="R159" s="26"/>
      <c r="S159" s="26">
        <f t="shared" si="13"/>
        <v>99760</v>
      </c>
      <c r="T159" s="26"/>
      <c r="U159" s="26">
        <v>99760</v>
      </c>
      <c r="V159" s="26"/>
      <c r="W159" s="26">
        <v>0</v>
      </c>
      <c r="X159" s="26"/>
      <c r="Y159" s="26">
        <f t="shared" si="11"/>
        <v>99760</v>
      </c>
      <c r="Z159" s="26"/>
    </row>
    <row r="160" spans="1:26" s="5" customFormat="1" ht="91.5" customHeight="1">
      <c r="A160" s="16" t="s">
        <v>174</v>
      </c>
      <c r="B160" s="16"/>
      <c r="C160" s="17" t="s">
        <v>233</v>
      </c>
      <c r="D160" s="18"/>
      <c r="E160" s="18"/>
      <c r="F160" s="18"/>
      <c r="G160" s="18"/>
      <c r="H160" s="19"/>
      <c r="I160" s="14">
        <v>5042</v>
      </c>
      <c r="J160" s="15"/>
      <c r="K160" s="10">
        <v>0</v>
      </c>
      <c r="L160" s="10"/>
      <c r="M160" s="11">
        <f t="shared" si="12"/>
        <v>5042</v>
      </c>
      <c r="N160" s="11"/>
      <c r="O160" s="26">
        <v>5042</v>
      </c>
      <c r="P160" s="26"/>
      <c r="Q160" s="26">
        <v>0</v>
      </c>
      <c r="R160" s="26"/>
      <c r="S160" s="26">
        <f t="shared" si="13"/>
        <v>5042</v>
      </c>
      <c r="T160" s="26"/>
      <c r="U160" s="26">
        <v>5042</v>
      </c>
      <c r="V160" s="26"/>
      <c r="W160" s="26">
        <v>0</v>
      </c>
      <c r="X160" s="26"/>
      <c r="Y160" s="26">
        <f t="shared" si="11"/>
        <v>5042</v>
      </c>
      <c r="Z160" s="26"/>
    </row>
    <row r="161" spans="1:26" s="6" customFormat="1" ht="77.25" customHeight="1">
      <c r="A161" s="20" t="s">
        <v>175</v>
      </c>
      <c r="B161" s="20"/>
      <c r="C161" s="21" t="s">
        <v>176</v>
      </c>
      <c r="D161" s="22"/>
      <c r="E161" s="22"/>
      <c r="F161" s="22"/>
      <c r="G161" s="22"/>
      <c r="H161" s="23"/>
      <c r="I161" s="24">
        <v>99032</v>
      </c>
      <c r="J161" s="25"/>
      <c r="K161" s="31">
        <v>0</v>
      </c>
      <c r="L161" s="31"/>
      <c r="M161" s="13">
        <f t="shared" si="12"/>
        <v>99032</v>
      </c>
      <c r="N161" s="13"/>
      <c r="O161" s="12">
        <v>52429</v>
      </c>
      <c r="P161" s="12"/>
      <c r="Q161" s="12">
        <v>0</v>
      </c>
      <c r="R161" s="12"/>
      <c r="S161" s="12">
        <f t="shared" si="13"/>
        <v>52429</v>
      </c>
      <c r="T161" s="12"/>
      <c r="U161" s="12">
        <v>32040</v>
      </c>
      <c r="V161" s="12"/>
      <c r="W161" s="12">
        <v>0</v>
      </c>
      <c r="X161" s="12"/>
      <c r="Y161" s="12">
        <f t="shared" si="11"/>
        <v>32040</v>
      </c>
      <c r="Z161" s="12"/>
    </row>
    <row r="162" spans="1:26" s="6" customFormat="1" ht="64.5" customHeight="1">
      <c r="A162" s="20" t="s">
        <v>177</v>
      </c>
      <c r="B162" s="20"/>
      <c r="C162" s="21" t="s">
        <v>178</v>
      </c>
      <c r="D162" s="22"/>
      <c r="E162" s="22"/>
      <c r="F162" s="22"/>
      <c r="G162" s="22"/>
      <c r="H162" s="23"/>
      <c r="I162" s="24">
        <v>3</v>
      </c>
      <c r="J162" s="25"/>
      <c r="K162" s="31">
        <v>0</v>
      </c>
      <c r="L162" s="31"/>
      <c r="M162" s="13">
        <f t="shared" si="12"/>
        <v>3</v>
      </c>
      <c r="N162" s="13"/>
      <c r="O162" s="12">
        <v>4</v>
      </c>
      <c r="P162" s="12"/>
      <c r="Q162" s="12">
        <v>0</v>
      </c>
      <c r="R162" s="12"/>
      <c r="S162" s="12">
        <f t="shared" si="13"/>
        <v>4</v>
      </c>
      <c r="T162" s="12"/>
      <c r="U162" s="12">
        <v>2120</v>
      </c>
      <c r="V162" s="12"/>
      <c r="W162" s="12">
        <v>0</v>
      </c>
      <c r="X162" s="12"/>
      <c r="Y162" s="12">
        <f t="shared" si="11"/>
        <v>2120</v>
      </c>
      <c r="Z162" s="12"/>
    </row>
    <row r="163" spans="1:26" s="6" customFormat="1" ht="77.25" customHeight="1">
      <c r="A163" s="20" t="s">
        <v>267</v>
      </c>
      <c r="B163" s="20"/>
      <c r="C163" s="21" t="s">
        <v>266</v>
      </c>
      <c r="D163" s="22"/>
      <c r="E163" s="22"/>
      <c r="F163" s="22"/>
      <c r="G163" s="22"/>
      <c r="H163" s="23"/>
      <c r="I163" s="24">
        <v>0</v>
      </c>
      <c r="J163" s="25"/>
      <c r="K163" s="31">
        <v>0</v>
      </c>
      <c r="L163" s="31"/>
      <c r="M163" s="13">
        <f t="shared" si="12"/>
        <v>0</v>
      </c>
      <c r="N163" s="13"/>
      <c r="O163" s="12">
        <v>0</v>
      </c>
      <c r="P163" s="12"/>
      <c r="Q163" s="12">
        <v>0</v>
      </c>
      <c r="R163" s="12"/>
      <c r="S163" s="12">
        <f t="shared" si="13"/>
        <v>0</v>
      </c>
      <c r="T163" s="12"/>
      <c r="U163" s="12">
        <v>1102</v>
      </c>
      <c r="V163" s="12"/>
      <c r="W163" s="12">
        <v>0</v>
      </c>
      <c r="X163" s="12"/>
      <c r="Y163" s="12">
        <f>U163+W163</f>
        <v>1102</v>
      </c>
      <c r="Z163" s="12"/>
    </row>
    <row r="164" spans="1:26" s="6" customFormat="1" ht="73.5" customHeight="1">
      <c r="A164" s="20" t="s">
        <v>280</v>
      </c>
      <c r="B164" s="20"/>
      <c r="C164" s="21" t="s">
        <v>281</v>
      </c>
      <c r="D164" s="22"/>
      <c r="E164" s="22"/>
      <c r="F164" s="22"/>
      <c r="G164" s="22"/>
      <c r="H164" s="23"/>
      <c r="I164" s="24">
        <v>0</v>
      </c>
      <c r="J164" s="25"/>
      <c r="K164" s="31">
        <v>0</v>
      </c>
      <c r="L164" s="31"/>
      <c r="M164" s="13">
        <f t="shared" ref="M164:M165" si="50">I164+K164</f>
        <v>0</v>
      </c>
      <c r="N164" s="13"/>
      <c r="O164" s="12">
        <v>1102</v>
      </c>
      <c r="P164" s="12"/>
      <c r="Q164" s="12">
        <v>0</v>
      </c>
      <c r="R164" s="12"/>
      <c r="S164" s="12">
        <f t="shared" ref="S164:S165" si="51">O164+Q164</f>
        <v>1102</v>
      </c>
      <c r="T164" s="12"/>
      <c r="U164" s="12">
        <v>0</v>
      </c>
      <c r="V164" s="12"/>
      <c r="W164" s="12">
        <v>0</v>
      </c>
      <c r="X164" s="12"/>
      <c r="Y164" s="12">
        <f t="shared" ref="Y164:Y165" si="52">U164+W164</f>
        <v>0</v>
      </c>
      <c r="Z164" s="12"/>
    </row>
    <row r="165" spans="1:26" ht="74.25" customHeight="1">
      <c r="A165" s="20" t="s">
        <v>313</v>
      </c>
      <c r="B165" s="20"/>
      <c r="C165" s="21" t="s">
        <v>314</v>
      </c>
      <c r="D165" s="22"/>
      <c r="E165" s="22"/>
      <c r="F165" s="22"/>
      <c r="G165" s="22"/>
      <c r="H165" s="23"/>
      <c r="I165" s="24">
        <v>34685</v>
      </c>
      <c r="J165" s="25"/>
      <c r="K165" s="31">
        <v>0</v>
      </c>
      <c r="L165" s="31"/>
      <c r="M165" s="13">
        <f t="shared" si="50"/>
        <v>34685</v>
      </c>
      <c r="N165" s="13"/>
      <c r="O165" s="12">
        <v>104056</v>
      </c>
      <c r="P165" s="12"/>
      <c r="Q165" s="12">
        <v>0</v>
      </c>
      <c r="R165" s="12"/>
      <c r="S165" s="12">
        <f t="shared" si="51"/>
        <v>104056</v>
      </c>
      <c r="T165" s="12"/>
      <c r="U165" s="12">
        <v>104056</v>
      </c>
      <c r="V165" s="12"/>
      <c r="W165" s="12">
        <v>0</v>
      </c>
      <c r="X165" s="12"/>
      <c r="Y165" s="12">
        <f t="shared" si="52"/>
        <v>104056</v>
      </c>
      <c r="Z165" s="12"/>
    </row>
    <row r="166" spans="1:26" s="6" customFormat="1" ht="35.25" customHeight="1">
      <c r="A166" s="20" t="s">
        <v>179</v>
      </c>
      <c r="B166" s="20"/>
      <c r="C166" s="21" t="s">
        <v>180</v>
      </c>
      <c r="D166" s="22"/>
      <c r="E166" s="22"/>
      <c r="F166" s="22"/>
      <c r="G166" s="22"/>
      <c r="H166" s="23"/>
      <c r="I166" s="24">
        <v>1720</v>
      </c>
      <c r="J166" s="25"/>
      <c r="K166" s="31">
        <v>0</v>
      </c>
      <c r="L166" s="31"/>
      <c r="M166" s="13">
        <f t="shared" si="12"/>
        <v>1720</v>
      </c>
      <c r="N166" s="13"/>
      <c r="O166" s="12">
        <v>0</v>
      </c>
      <c r="P166" s="12"/>
      <c r="Q166" s="12">
        <v>0</v>
      </c>
      <c r="R166" s="12"/>
      <c r="S166" s="12">
        <f t="shared" si="13"/>
        <v>0</v>
      </c>
      <c r="T166" s="12"/>
      <c r="U166" s="12">
        <v>0</v>
      </c>
      <c r="V166" s="12"/>
      <c r="W166" s="12">
        <v>0</v>
      </c>
      <c r="X166" s="12"/>
      <c r="Y166" s="12">
        <f t="shared" si="11"/>
        <v>0</v>
      </c>
      <c r="Z166" s="12"/>
    </row>
    <row r="167" spans="1:26" ht="26.25" customHeight="1">
      <c r="A167" s="20" t="s">
        <v>181</v>
      </c>
      <c r="B167" s="20"/>
      <c r="C167" s="21" t="s">
        <v>182</v>
      </c>
      <c r="D167" s="22"/>
      <c r="E167" s="22"/>
      <c r="F167" s="22"/>
      <c r="G167" s="22"/>
      <c r="H167" s="23"/>
      <c r="I167" s="24">
        <f>SUM(I168:J172)</f>
        <v>4086310</v>
      </c>
      <c r="J167" s="25"/>
      <c r="K167" s="31">
        <f>SUM(K168:L172)</f>
        <v>0</v>
      </c>
      <c r="L167" s="31"/>
      <c r="M167" s="13">
        <f t="shared" si="12"/>
        <v>4086310</v>
      </c>
      <c r="N167" s="13"/>
      <c r="O167" s="12">
        <f>SUM(O168:P172)</f>
        <v>3913172</v>
      </c>
      <c r="P167" s="12"/>
      <c r="Q167" s="12">
        <f>SUM(Q168:R172)</f>
        <v>0</v>
      </c>
      <c r="R167" s="12"/>
      <c r="S167" s="12">
        <f t="shared" si="13"/>
        <v>3913172</v>
      </c>
      <c r="T167" s="12"/>
      <c r="U167" s="12">
        <f>SUM(U168:V172)</f>
        <v>3913172</v>
      </c>
      <c r="V167" s="12"/>
      <c r="W167" s="12">
        <f>SUM(W168:X172)</f>
        <v>0</v>
      </c>
      <c r="X167" s="12"/>
      <c r="Y167" s="12">
        <f t="shared" si="11"/>
        <v>3913172</v>
      </c>
      <c r="Z167" s="12"/>
    </row>
    <row r="168" spans="1:26" s="5" customFormat="1" ht="171.75" customHeight="1">
      <c r="A168" s="16" t="s">
        <v>183</v>
      </c>
      <c r="B168" s="16"/>
      <c r="C168" s="17" t="s">
        <v>298</v>
      </c>
      <c r="D168" s="18"/>
      <c r="E168" s="18"/>
      <c r="F168" s="18"/>
      <c r="G168" s="18"/>
      <c r="H168" s="19"/>
      <c r="I168" s="14">
        <v>21565</v>
      </c>
      <c r="J168" s="15"/>
      <c r="K168" s="10">
        <v>0</v>
      </c>
      <c r="L168" s="10"/>
      <c r="M168" s="11">
        <f t="shared" si="12"/>
        <v>21565</v>
      </c>
      <c r="N168" s="11"/>
      <c r="O168" s="26">
        <v>20332</v>
      </c>
      <c r="P168" s="26"/>
      <c r="Q168" s="26">
        <v>0</v>
      </c>
      <c r="R168" s="26"/>
      <c r="S168" s="26">
        <f t="shared" si="13"/>
        <v>20332</v>
      </c>
      <c r="T168" s="26"/>
      <c r="U168" s="26">
        <v>20332</v>
      </c>
      <c r="V168" s="26"/>
      <c r="W168" s="26">
        <v>0</v>
      </c>
      <c r="X168" s="26"/>
      <c r="Y168" s="26">
        <f t="shared" si="11"/>
        <v>20332</v>
      </c>
      <c r="Z168" s="26"/>
    </row>
    <row r="169" spans="1:26" s="5" customFormat="1" ht="202.5" customHeight="1">
      <c r="A169" s="16" t="s">
        <v>184</v>
      </c>
      <c r="B169" s="16"/>
      <c r="C169" s="17" t="s">
        <v>234</v>
      </c>
      <c r="D169" s="18"/>
      <c r="E169" s="18"/>
      <c r="F169" s="18"/>
      <c r="G169" s="18"/>
      <c r="H169" s="19"/>
      <c r="I169" s="14">
        <v>2508670</v>
      </c>
      <c r="J169" s="15"/>
      <c r="K169" s="10">
        <v>0</v>
      </c>
      <c r="L169" s="10"/>
      <c r="M169" s="11">
        <f t="shared" si="12"/>
        <v>2508670</v>
      </c>
      <c r="N169" s="11"/>
      <c r="O169" s="26">
        <v>2495682</v>
      </c>
      <c r="P169" s="26"/>
      <c r="Q169" s="26">
        <v>0</v>
      </c>
      <c r="R169" s="26"/>
      <c r="S169" s="26">
        <f t="shared" si="13"/>
        <v>2495682</v>
      </c>
      <c r="T169" s="26"/>
      <c r="U169" s="26">
        <v>2495682</v>
      </c>
      <c r="V169" s="26"/>
      <c r="W169" s="26">
        <v>0</v>
      </c>
      <c r="X169" s="26"/>
      <c r="Y169" s="26">
        <f t="shared" si="11"/>
        <v>2495682</v>
      </c>
      <c r="Z169" s="26"/>
    </row>
    <row r="170" spans="1:26" s="5" customFormat="1" ht="113.25" customHeight="1">
      <c r="A170" s="16" t="s">
        <v>185</v>
      </c>
      <c r="B170" s="16"/>
      <c r="C170" s="17" t="s">
        <v>235</v>
      </c>
      <c r="D170" s="18"/>
      <c r="E170" s="18"/>
      <c r="F170" s="18"/>
      <c r="G170" s="18"/>
      <c r="H170" s="19"/>
      <c r="I170" s="14">
        <v>43825</v>
      </c>
      <c r="J170" s="15"/>
      <c r="K170" s="10">
        <v>0</v>
      </c>
      <c r="L170" s="10"/>
      <c r="M170" s="11">
        <f t="shared" si="12"/>
        <v>43825</v>
      </c>
      <c r="N170" s="11"/>
      <c r="O170" s="26">
        <v>43825</v>
      </c>
      <c r="P170" s="26"/>
      <c r="Q170" s="26">
        <v>0</v>
      </c>
      <c r="R170" s="26"/>
      <c r="S170" s="26">
        <f t="shared" si="13"/>
        <v>43825</v>
      </c>
      <c r="T170" s="26"/>
      <c r="U170" s="26">
        <v>43825</v>
      </c>
      <c r="V170" s="26"/>
      <c r="W170" s="26">
        <v>0</v>
      </c>
      <c r="X170" s="26"/>
      <c r="Y170" s="26">
        <f t="shared" ref="Y170:Y176" si="53">U170+W170</f>
        <v>43825</v>
      </c>
      <c r="Z170" s="26"/>
    </row>
    <row r="171" spans="1:26" s="5" customFormat="1" ht="143.25" customHeight="1">
      <c r="A171" s="16" t="s">
        <v>186</v>
      </c>
      <c r="B171" s="16"/>
      <c r="C171" s="17" t="s">
        <v>236</v>
      </c>
      <c r="D171" s="18"/>
      <c r="E171" s="18"/>
      <c r="F171" s="18"/>
      <c r="G171" s="18"/>
      <c r="H171" s="19"/>
      <c r="I171" s="14">
        <v>1511618</v>
      </c>
      <c r="J171" s="15"/>
      <c r="K171" s="10">
        <v>0</v>
      </c>
      <c r="L171" s="10"/>
      <c r="M171" s="11">
        <f t="shared" ref="M171:M176" si="54">I171+K171</f>
        <v>1511618</v>
      </c>
      <c r="N171" s="11"/>
      <c r="O171" s="26">
        <v>1352701</v>
      </c>
      <c r="P171" s="26"/>
      <c r="Q171" s="26">
        <v>0</v>
      </c>
      <c r="R171" s="26"/>
      <c r="S171" s="26">
        <f t="shared" ref="S171:S176" si="55">O171+Q171</f>
        <v>1352701</v>
      </c>
      <c r="T171" s="26"/>
      <c r="U171" s="26">
        <v>1352701</v>
      </c>
      <c r="V171" s="26"/>
      <c r="W171" s="26">
        <v>0</v>
      </c>
      <c r="X171" s="26"/>
      <c r="Y171" s="26">
        <f t="shared" si="53"/>
        <v>1352701</v>
      </c>
      <c r="Z171" s="26"/>
    </row>
    <row r="172" spans="1:26" s="5" customFormat="1" ht="66" customHeight="1">
      <c r="A172" s="16" t="s">
        <v>187</v>
      </c>
      <c r="B172" s="16"/>
      <c r="C172" s="17" t="s">
        <v>237</v>
      </c>
      <c r="D172" s="18"/>
      <c r="E172" s="18"/>
      <c r="F172" s="18"/>
      <c r="G172" s="18"/>
      <c r="H172" s="19"/>
      <c r="I172" s="14">
        <v>632</v>
      </c>
      <c r="J172" s="15"/>
      <c r="K172" s="10">
        <v>0</v>
      </c>
      <c r="L172" s="10"/>
      <c r="M172" s="11">
        <f t="shared" si="54"/>
        <v>632</v>
      </c>
      <c r="N172" s="11"/>
      <c r="O172" s="26">
        <v>632</v>
      </c>
      <c r="P172" s="26"/>
      <c r="Q172" s="26">
        <v>0</v>
      </c>
      <c r="R172" s="26"/>
      <c r="S172" s="26">
        <f t="shared" si="55"/>
        <v>632</v>
      </c>
      <c r="T172" s="26"/>
      <c r="U172" s="26">
        <v>632</v>
      </c>
      <c r="V172" s="26"/>
      <c r="W172" s="26">
        <v>0</v>
      </c>
      <c r="X172" s="26"/>
      <c r="Y172" s="26">
        <f t="shared" si="53"/>
        <v>632</v>
      </c>
      <c r="Z172" s="26"/>
    </row>
    <row r="173" spans="1:26" ht="15.75" customHeight="1">
      <c r="A173" s="33" t="s">
        <v>188</v>
      </c>
      <c r="B173" s="33"/>
      <c r="C173" s="34" t="s">
        <v>189</v>
      </c>
      <c r="D173" s="35"/>
      <c r="E173" s="35"/>
      <c r="F173" s="35"/>
      <c r="G173" s="35"/>
      <c r="H173" s="36"/>
      <c r="I173" s="37">
        <f>I175+I174</f>
        <v>2036.7</v>
      </c>
      <c r="J173" s="38"/>
      <c r="K173" s="37">
        <f>K175+K174</f>
        <v>0</v>
      </c>
      <c r="L173" s="38"/>
      <c r="M173" s="78">
        <f t="shared" si="54"/>
        <v>2036.7</v>
      </c>
      <c r="N173" s="78"/>
      <c r="O173" s="29">
        <f t="shared" ref="O173" si="56">O175+O174</f>
        <v>3000</v>
      </c>
      <c r="P173" s="30"/>
      <c r="Q173" s="29">
        <f t="shared" ref="Q173" si="57">Q175+Q174</f>
        <v>0</v>
      </c>
      <c r="R173" s="30"/>
      <c r="S173" s="32">
        <f t="shared" si="55"/>
        <v>3000</v>
      </c>
      <c r="T173" s="32"/>
      <c r="U173" s="29">
        <f t="shared" ref="U173" si="58">U175+U174</f>
        <v>5000</v>
      </c>
      <c r="V173" s="30"/>
      <c r="W173" s="29">
        <f t="shared" ref="W173" si="59">W175+W174</f>
        <v>0</v>
      </c>
      <c r="X173" s="30"/>
      <c r="Y173" s="32">
        <f t="shared" si="53"/>
        <v>5000</v>
      </c>
      <c r="Z173" s="32"/>
    </row>
    <row r="174" spans="1:26" s="6" customFormat="1" ht="57" customHeight="1">
      <c r="A174" s="20" t="s">
        <v>190</v>
      </c>
      <c r="B174" s="20"/>
      <c r="C174" s="21" t="s">
        <v>191</v>
      </c>
      <c r="D174" s="22"/>
      <c r="E174" s="22"/>
      <c r="F174" s="22"/>
      <c r="G174" s="22"/>
      <c r="H174" s="23"/>
      <c r="I174" s="24">
        <v>1000</v>
      </c>
      <c r="J174" s="25"/>
      <c r="K174" s="31">
        <v>0</v>
      </c>
      <c r="L174" s="31"/>
      <c r="M174" s="13">
        <f t="shared" ref="M174" si="60">I174+K174</f>
        <v>1000</v>
      </c>
      <c r="N174" s="13"/>
      <c r="O174" s="12">
        <v>3000</v>
      </c>
      <c r="P174" s="12"/>
      <c r="Q174" s="12">
        <v>0</v>
      </c>
      <c r="R174" s="12"/>
      <c r="S174" s="12">
        <f t="shared" ref="S174" si="61">O174+Q174</f>
        <v>3000</v>
      </c>
      <c r="T174" s="12"/>
      <c r="U174" s="12">
        <v>5000</v>
      </c>
      <c r="V174" s="12"/>
      <c r="W174" s="12">
        <v>0</v>
      </c>
      <c r="X174" s="12"/>
      <c r="Y174" s="12">
        <f t="shared" ref="Y174" si="62">U174+W174</f>
        <v>5000</v>
      </c>
      <c r="Z174" s="12"/>
    </row>
    <row r="175" spans="1:26" s="6" customFormat="1" ht="65.25" customHeight="1">
      <c r="A175" s="20" t="s">
        <v>295</v>
      </c>
      <c r="B175" s="20"/>
      <c r="C175" s="21" t="s">
        <v>294</v>
      </c>
      <c r="D175" s="22"/>
      <c r="E175" s="22"/>
      <c r="F175" s="22"/>
      <c r="G175" s="22"/>
      <c r="H175" s="23"/>
      <c r="I175" s="24">
        <v>1036.7</v>
      </c>
      <c r="J175" s="25"/>
      <c r="K175" s="31">
        <v>0</v>
      </c>
      <c r="L175" s="31"/>
      <c r="M175" s="13">
        <f t="shared" si="54"/>
        <v>1036.7</v>
      </c>
      <c r="N175" s="13"/>
      <c r="O175" s="12">
        <v>0</v>
      </c>
      <c r="P175" s="12"/>
      <c r="Q175" s="12">
        <v>0</v>
      </c>
      <c r="R175" s="12"/>
      <c r="S175" s="12">
        <f t="shared" si="55"/>
        <v>0</v>
      </c>
      <c r="T175" s="12"/>
      <c r="U175" s="12">
        <v>0</v>
      </c>
      <c r="V175" s="12"/>
      <c r="W175" s="12">
        <v>0</v>
      </c>
      <c r="X175" s="12"/>
      <c r="Y175" s="12">
        <f t="shared" si="53"/>
        <v>0</v>
      </c>
      <c r="Z175" s="12"/>
    </row>
    <row r="176" spans="1:26" ht="24" customHeight="1">
      <c r="A176" s="74" t="s">
        <v>192</v>
      </c>
      <c r="B176" s="74"/>
      <c r="C176" s="74"/>
      <c r="D176" s="74"/>
      <c r="E176" s="74"/>
      <c r="F176" s="74"/>
      <c r="G176" s="74"/>
      <c r="H176" s="74"/>
      <c r="I176" s="37">
        <f>I26+I83</f>
        <v>11053497.59</v>
      </c>
      <c r="J176" s="38"/>
      <c r="K176" s="83">
        <f>K26+K83</f>
        <v>-15184.73</v>
      </c>
      <c r="L176" s="83"/>
      <c r="M176" s="78">
        <f t="shared" si="54"/>
        <v>11038312.859999999</v>
      </c>
      <c r="N176" s="78"/>
      <c r="O176" s="32">
        <f>O26+O83</f>
        <v>13844785.369999999</v>
      </c>
      <c r="P176" s="32"/>
      <c r="Q176" s="32">
        <f>Q26+Q83</f>
        <v>24199</v>
      </c>
      <c r="R176" s="32"/>
      <c r="S176" s="32">
        <f t="shared" si="55"/>
        <v>13868984.369999999</v>
      </c>
      <c r="T176" s="32"/>
      <c r="U176" s="32">
        <f>U26+U83</f>
        <v>12804890.91</v>
      </c>
      <c r="V176" s="32"/>
      <c r="W176" s="32">
        <f>W26+W83</f>
        <v>0</v>
      </c>
      <c r="X176" s="32"/>
      <c r="Y176" s="32">
        <f t="shared" si="53"/>
        <v>12804890.91</v>
      </c>
      <c r="Z176" s="32"/>
    </row>
  </sheetData>
  <mergeCells count="1710">
    <mergeCell ref="M100:N100"/>
    <mergeCell ref="O100:P100"/>
    <mergeCell ref="Q100:R100"/>
    <mergeCell ref="S100:T100"/>
    <mergeCell ref="U100:V100"/>
    <mergeCell ref="W100:X100"/>
    <mergeCell ref="Y100:Z100"/>
    <mergeCell ref="G1:Z1"/>
    <mergeCell ref="G2:Z2"/>
    <mergeCell ref="G3:Z3"/>
    <mergeCell ref="G4:Z4"/>
    <mergeCell ref="G5:Z5"/>
    <mergeCell ref="G6:Z6"/>
    <mergeCell ref="G7:Z7"/>
    <mergeCell ref="G8:Z8"/>
    <mergeCell ref="G9:Z9"/>
    <mergeCell ref="G10:Z10"/>
    <mergeCell ref="U88:V88"/>
    <mergeCell ref="W88:X88"/>
    <mergeCell ref="Y88:Z88"/>
    <mergeCell ref="U89:V89"/>
    <mergeCell ref="U90:V90"/>
    <mergeCell ref="U91:V91"/>
    <mergeCell ref="U92:V92"/>
    <mergeCell ref="U95:V95"/>
    <mergeCell ref="U96:V96"/>
    <mergeCell ref="U97:V97"/>
    <mergeCell ref="U98:V98"/>
    <mergeCell ref="U61:V61"/>
    <mergeCell ref="U62:V62"/>
    <mergeCell ref="U63:V63"/>
    <mergeCell ref="U64:V64"/>
    <mergeCell ref="U129:V129"/>
    <mergeCell ref="U130:V130"/>
    <mergeCell ref="U131:V131"/>
    <mergeCell ref="U132:V132"/>
    <mergeCell ref="U140:V140"/>
    <mergeCell ref="U142:V142"/>
    <mergeCell ref="U143:V143"/>
    <mergeCell ref="U144:V144"/>
    <mergeCell ref="U145:V145"/>
    <mergeCell ref="U120:V120"/>
    <mergeCell ref="U121:V121"/>
    <mergeCell ref="U122:V122"/>
    <mergeCell ref="U123:V123"/>
    <mergeCell ref="U124:V124"/>
    <mergeCell ref="U125:V125"/>
    <mergeCell ref="U126:V126"/>
    <mergeCell ref="U127:V127"/>
    <mergeCell ref="U128:V128"/>
    <mergeCell ref="U138:V138"/>
    <mergeCell ref="U136:V136"/>
    <mergeCell ref="U139:V139"/>
    <mergeCell ref="U171:V171"/>
    <mergeCell ref="U172:V172"/>
    <mergeCell ref="U173:V173"/>
    <mergeCell ref="U175:V175"/>
    <mergeCell ref="U176:V176"/>
    <mergeCell ref="U156:V156"/>
    <mergeCell ref="U157:V157"/>
    <mergeCell ref="U158:V158"/>
    <mergeCell ref="U159:V159"/>
    <mergeCell ref="U160:V160"/>
    <mergeCell ref="U161:V161"/>
    <mergeCell ref="U162:V162"/>
    <mergeCell ref="U163:V163"/>
    <mergeCell ref="U166:V166"/>
    <mergeCell ref="U146:V146"/>
    <mergeCell ref="U147:V147"/>
    <mergeCell ref="U149:V149"/>
    <mergeCell ref="U150:V150"/>
    <mergeCell ref="U151:V151"/>
    <mergeCell ref="U152:V152"/>
    <mergeCell ref="U153:V153"/>
    <mergeCell ref="U154:V154"/>
    <mergeCell ref="U155:V155"/>
    <mergeCell ref="U167:V167"/>
    <mergeCell ref="U168:V168"/>
    <mergeCell ref="U169:V169"/>
    <mergeCell ref="U170:V170"/>
    <mergeCell ref="U165:V165"/>
    <mergeCell ref="U148:V148"/>
    <mergeCell ref="U111:V111"/>
    <mergeCell ref="U112:V112"/>
    <mergeCell ref="U113:V113"/>
    <mergeCell ref="U114:V114"/>
    <mergeCell ref="U115:V115"/>
    <mergeCell ref="U116:V116"/>
    <mergeCell ref="U117:V117"/>
    <mergeCell ref="U118:V118"/>
    <mergeCell ref="U119:V119"/>
    <mergeCell ref="U102:V102"/>
    <mergeCell ref="U103:V103"/>
    <mergeCell ref="U104:V104"/>
    <mergeCell ref="U105:V105"/>
    <mergeCell ref="U106:V106"/>
    <mergeCell ref="U107:V107"/>
    <mergeCell ref="U108:V108"/>
    <mergeCell ref="U109:V109"/>
    <mergeCell ref="U110:V110"/>
    <mergeCell ref="U101:V101"/>
    <mergeCell ref="U79:V79"/>
    <mergeCell ref="U80:V80"/>
    <mergeCell ref="U81:V81"/>
    <mergeCell ref="U82:V82"/>
    <mergeCell ref="U83:V83"/>
    <mergeCell ref="U84:V84"/>
    <mergeCell ref="U85:V85"/>
    <mergeCell ref="U86:V86"/>
    <mergeCell ref="U87:V87"/>
    <mergeCell ref="U70:V70"/>
    <mergeCell ref="U71:V71"/>
    <mergeCell ref="U72:V72"/>
    <mergeCell ref="U73:V73"/>
    <mergeCell ref="U74:V74"/>
    <mergeCell ref="U75:V75"/>
    <mergeCell ref="U76:V76"/>
    <mergeCell ref="U77:V77"/>
    <mergeCell ref="U78:V78"/>
    <mergeCell ref="U99:V99"/>
    <mergeCell ref="U94:V94"/>
    <mergeCell ref="U65:V65"/>
    <mergeCell ref="U66:V66"/>
    <mergeCell ref="U67:V67"/>
    <mergeCell ref="U68:V68"/>
    <mergeCell ref="U69:V69"/>
    <mergeCell ref="U52:V52"/>
    <mergeCell ref="U53:V53"/>
    <mergeCell ref="U54:V54"/>
    <mergeCell ref="U55:V55"/>
    <mergeCell ref="U56:V56"/>
    <mergeCell ref="U57:V57"/>
    <mergeCell ref="U58:V58"/>
    <mergeCell ref="U59:V59"/>
    <mergeCell ref="U60:V60"/>
    <mergeCell ref="U43:V43"/>
    <mergeCell ref="U44:V44"/>
    <mergeCell ref="U45:V45"/>
    <mergeCell ref="U46:V46"/>
    <mergeCell ref="U47:V47"/>
    <mergeCell ref="U48:V48"/>
    <mergeCell ref="U49:V49"/>
    <mergeCell ref="U50:V50"/>
    <mergeCell ref="U51:V51"/>
    <mergeCell ref="W175:X175"/>
    <mergeCell ref="Y175:Z175"/>
    <mergeCell ref="W176:X176"/>
    <mergeCell ref="Y176:Z176"/>
    <mergeCell ref="U20:V20"/>
    <mergeCell ref="U23:V24"/>
    <mergeCell ref="U25:V25"/>
    <mergeCell ref="U26:V26"/>
    <mergeCell ref="U27:V27"/>
    <mergeCell ref="U28:V28"/>
    <mergeCell ref="U29:V29"/>
    <mergeCell ref="U30:V30"/>
    <mergeCell ref="U31:V31"/>
    <mergeCell ref="U32:V32"/>
    <mergeCell ref="U33:V33"/>
    <mergeCell ref="U34:V34"/>
    <mergeCell ref="U35:V35"/>
    <mergeCell ref="U36:V36"/>
    <mergeCell ref="U37:V37"/>
    <mergeCell ref="U38:V38"/>
    <mergeCell ref="U39:V39"/>
    <mergeCell ref="U40:V40"/>
    <mergeCell ref="U41:V41"/>
    <mergeCell ref="U42:V42"/>
    <mergeCell ref="W169:X169"/>
    <mergeCell ref="Y169:Z169"/>
    <mergeCell ref="W170:X170"/>
    <mergeCell ref="Y170:Z170"/>
    <mergeCell ref="W171:X171"/>
    <mergeCell ref="Y171:Z171"/>
    <mergeCell ref="W172:X172"/>
    <mergeCell ref="Y172:Z172"/>
    <mergeCell ref="W173:X173"/>
    <mergeCell ref="Y173:Z173"/>
    <mergeCell ref="W162:X162"/>
    <mergeCell ref="Y162:Z162"/>
    <mergeCell ref="W163:X163"/>
    <mergeCell ref="Y163:Z163"/>
    <mergeCell ref="W166:X166"/>
    <mergeCell ref="Y166:Z166"/>
    <mergeCell ref="W167:X167"/>
    <mergeCell ref="Y167:Z167"/>
    <mergeCell ref="W168:X168"/>
    <mergeCell ref="Y168:Z168"/>
    <mergeCell ref="W157:X157"/>
    <mergeCell ref="Y157:Z157"/>
    <mergeCell ref="W158:X158"/>
    <mergeCell ref="Y158:Z158"/>
    <mergeCell ref="W159:X159"/>
    <mergeCell ref="Y159:Z159"/>
    <mergeCell ref="W160:X160"/>
    <mergeCell ref="Y160:Z160"/>
    <mergeCell ref="W161:X161"/>
    <mergeCell ref="Y161:Z161"/>
    <mergeCell ref="Y165:Z165"/>
    <mergeCell ref="W165:X165"/>
    <mergeCell ref="W152:X152"/>
    <mergeCell ref="Y152:Z152"/>
    <mergeCell ref="W153:X153"/>
    <mergeCell ref="Y153:Z153"/>
    <mergeCell ref="W154:X154"/>
    <mergeCell ref="Y154:Z154"/>
    <mergeCell ref="W155:X155"/>
    <mergeCell ref="Y155:Z155"/>
    <mergeCell ref="W156:X156"/>
    <mergeCell ref="Y156:Z156"/>
    <mergeCell ref="W146:X146"/>
    <mergeCell ref="Y146:Z146"/>
    <mergeCell ref="W147:X147"/>
    <mergeCell ref="Y147:Z147"/>
    <mergeCell ref="W149:X149"/>
    <mergeCell ref="Y149:Z149"/>
    <mergeCell ref="W150:X150"/>
    <mergeCell ref="Y150:Z150"/>
    <mergeCell ref="W151:X151"/>
    <mergeCell ref="Y151:Z151"/>
    <mergeCell ref="Y148:Z148"/>
    <mergeCell ref="W148:X148"/>
    <mergeCell ref="W142:X142"/>
    <mergeCell ref="Y142:Z142"/>
    <mergeCell ref="W143:X143"/>
    <mergeCell ref="Y143:Z143"/>
    <mergeCell ref="W144:X144"/>
    <mergeCell ref="Y144:Z144"/>
    <mergeCell ref="W145:X145"/>
    <mergeCell ref="Y145:Z145"/>
    <mergeCell ref="W128:X128"/>
    <mergeCell ref="Y128:Z128"/>
    <mergeCell ref="W129:X129"/>
    <mergeCell ref="Y129:Z129"/>
    <mergeCell ref="W130:X130"/>
    <mergeCell ref="Y130:Z130"/>
    <mergeCell ref="W131:X131"/>
    <mergeCell ref="Y131:Z131"/>
    <mergeCell ref="W132:X132"/>
    <mergeCell ref="Y132:Z132"/>
    <mergeCell ref="Y138:Z138"/>
    <mergeCell ref="Y136:Z136"/>
    <mergeCell ref="Y137:Z137"/>
    <mergeCell ref="Y141:Z141"/>
    <mergeCell ref="Y135:Z135"/>
    <mergeCell ref="W138:X138"/>
    <mergeCell ref="W136:X136"/>
    <mergeCell ref="W140:X140"/>
    <mergeCell ref="Y140:Z140"/>
    <mergeCell ref="W139:X139"/>
    <mergeCell ref="Y139:Z139"/>
    <mergeCell ref="W123:X123"/>
    <mergeCell ref="Y123:Z123"/>
    <mergeCell ref="W124:X124"/>
    <mergeCell ref="Y124:Z124"/>
    <mergeCell ref="W125:X125"/>
    <mergeCell ref="Y125:Z125"/>
    <mergeCell ref="W126:X126"/>
    <mergeCell ref="Y126:Z126"/>
    <mergeCell ref="W127:X127"/>
    <mergeCell ref="Y127:Z127"/>
    <mergeCell ref="W118:X118"/>
    <mergeCell ref="Y118:Z118"/>
    <mergeCell ref="W119:X119"/>
    <mergeCell ref="Y119:Z119"/>
    <mergeCell ref="W120:X120"/>
    <mergeCell ref="Y120:Z120"/>
    <mergeCell ref="W121:X121"/>
    <mergeCell ref="Y121:Z121"/>
    <mergeCell ref="W122:X122"/>
    <mergeCell ref="Y122:Z122"/>
    <mergeCell ref="W113:X113"/>
    <mergeCell ref="Y113:Z113"/>
    <mergeCell ref="W114:X114"/>
    <mergeCell ref="Y114:Z114"/>
    <mergeCell ref="W115:X115"/>
    <mergeCell ref="Y115:Z115"/>
    <mergeCell ref="W116:X116"/>
    <mergeCell ref="Y116:Z116"/>
    <mergeCell ref="W117:X117"/>
    <mergeCell ref="Y117:Z117"/>
    <mergeCell ref="W108:X108"/>
    <mergeCell ref="Y108:Z108"/>
    <mergeCell ref="W109:X109"/>
    <mergeCell ref="Y109:Z109"/>
    <mergeCell ref="W110:X110"/>
    <mergeCell ref="Y110:Z110"/>
    <mergeCell ref="W111:X111"/>
    <mergeCell ref="Y111:Z111"/>
    <mergeCell ref="W112:X112"/>
    <mergeCell ref="Y112:Z112"/>
    <mergeCell ref="W103:X103"/>
    <mergeCell ref="Y103:Z103"/>
    <mergeCell ref="W104:X104"/>
    <mergeCell ref="Y104:Z104"/>
    <mergeCell ref="W105:X105"/>
    <mergeCell ref="Y105:Z105"/>
    <mergeCell ref="W106:X106"/>
    <mergeCell ref="Y106:Z106"/>
    <mergeCell ref="W107:X107"/>
    <mergeCell ref="Y107:Z107"/>
    <mergeCell ref="W96:X96"/>
    <mergeCell ref="Y96:Z96"/>
    <mergeCell ref="W97:X97"/>
    <mergeCell ref="Y97:Z97"/>
    <mergeCell ref="W98:X98"/>
    <mergeCell ref="Y98:Z98"/>
    <mergeCell ref="W101:X101"/>
    <mergeCell ref="Y101:Z101"/>
    <mergeCell ref="W102:X102"/>
    <mergeCell ref="Y102:Z102"/>
    <mergeCell ref="W99:X99"/>
    <mergeCell ref="Y99:Z99"/>
    <mergeCell ref="W89:X89"/>
    <mergeCell ref="Y89:Z89"/>
    <mergeCell ref="W90:X90"/>
    <mergeCell ref="Y90:Z90"/>
    <mergeCell ref="W91:X91"/>
    <mergeCell ref="Y91:Z91"/>
    <mergeCell ref="W92:X92"/>
    <mergeCell ref="Y92:Z92"/>
    <mergeCell ref="W95:X95"/>
    <mergeCell ref="Y95:Z95"/>
    <mergeCell ref="W83:X83"/>
    <mergeCell ref="Y83:Z83"/>
    <mergeCell ref="W84:X84"/>
    <mergeCell ref="Y84:Z84"/>
    <mergeCell ref="W85:X85"/>
    <mergeCell ref="Y85:Z85"/>
    <mergeCell ref="W86:X86"/>
    <mergeCell ref="Y86:Z86"/>
    <mergeCell ref="W87:X87"/>
    <mergeCell ref="Y87:Z87"/>
    <mergeCell ref="Y93:Z93"/>
    <mergeCell ref="W94:X94"/>
    <mergeCell ref="Y94:Z94"/>
    <mergeCell ref="W79:X79"/>
    <mergeCell ref="Y79:Z79"/>
    <mergeCell ref="W80:X80"/>
    <mergeCell ref="Y80:Z80"/>
    <mergeCell ref="W81:X81"/>
    <mergeCell ref="Y81:Z81"/>
    <mergeCell ref="W82:X82"/>
    <mergeCell ref="Y82:Z82"/>
    <mergeCell ref="W73:X73"/>
    <mergeCell ref="Y73:Z73"/>
    <mergeCell ref="W74:X74"/>
    <mergeCell ref="Y74:Z74"/>
    <mergeCell ref="W75:X75"/>
    <mergeCell ref="Y75:Z75"/>
    <mergeCell ref="W76:X76"/>
    <mergeCell ref="Y76:Z76"/>
    <mergeCell ref="W77:X77"/>
    <mergeCell ref="Y77:Z77"/>
    <mergeCell ref="W70:X70"/>
    <mergeCell ref="Y70:Z70"/>
    <mergeCell ref="W71:X71"/>
    <mergeCell ref="Y71:Z71"/>
    <mergeCell ref="W72:X72"/>
    <mergeCell ref="Y72:Z72"/>
    <mergeCell ref="W63:X63"/>
    <mergeCell ref="Y63:Z63"/>
    <mergeCell ref="W64:X64"/>
    <mergeCell ref="Y64:Z64"/>
    <mergeCell ref="W65:X65"/>
    <mergeCell ref="Y65:Z65"/>
    <mergeCell ref="W66:X66"/>
    <mergeCell ref="Y66:Z66"/>
    <mergeCell ref="W67:X67"/>
    <mergeCell ref="Y67:Z67"/>
    <mergeCell ref="W78:X78"/>
    <mergeCell ref="Y78:Z78"/>
    <mergeCell ref="W61:X61"/>
    <mergeCell ref="Y61:Z61"/>
    <mergeCell ref="W62:X62"/>
    <mergeCell ref="Y62:Z62"/>
    <mergeCell ref="W53:X53"/>
    <mergeCell ref="Y53:Z53"/>
    <mergeCell ref="W54:X54"/>
    <mergeCell ref="Y54:Z54"/>
    <mergeCell ref="W55:X55"/>
    <mergeCell ref="Y55:Z55"/>
    <mergeCell ref="W56:X56"/>
    <mergeCell ref="Y56:Z56"/>
    <mergeCell ref="W57:X57"/>
    <mergeCell ref="Y57:Z57"/>
    <mergeCell ref="W68:X68"/>
    <mergeCell ref="Y68:Z68"/>
    <mergeCell ref="W69:X69"/>
    <mergeCell ref="Y69:Z69"/>
    <mergeCell ref="W52:X52"/>
    <mergeCell ref="Y52:Z52"/>
    <mergeCell ref="W43:X43"/>
    <mergeCell ref="Y43:Z43"/>
    <mergeCell ref="W44:X44"/>
    <mergeCell ref="Y44:Z44"/>
    <mergeCell ref="W45:X45"/>
    <mergeCell ref="Y45:Z45"/>
    <mergeCell ref="W46:X46"/>
    <mergeCell ref="Y46:Z46"/>
    <mergeCell ref="W47:X47"/>
    <mergeCell ref="Y47:Z47"/>
    <mergeCell ref="W58:X58"/>
    <mergeCell ref="Y58:Z58"/>
    <mergeCell ref="W59:X59"/>
    <mergeCell ref="Y59:Z59"/>
    <mergeCell ref="W60:X60"/>
    <mergeCell ref="Y60:Z60"/>
    <mergeCell ref="Y33:Z33"/>
    <mergeCell ref="W34:X34"/>
    <mergeCell ref="Y34:Z34"/>
    <mergeCell ref="W35:X35"/>
    <mergeCell ref="Y35:Z35"/>
    <mergeCell ref="W36:X36"/>
    <mergeCell ref="Y36:Z36"/>
    <mergeCell ref="W37:X37"/>
    <mergeCell ref="Y37:Z37"/>
    <mergeCell ref="W48:X48"/>
    <mergeCell ref="Y48:Z48"/>
    <mergeCell ref="W49:X49"/>
    <mergeCell ref="Y49:Z49"/>
    <mergeCell ref="W50:X50"/>
    <mergeCell ref="Y50:Z50"/>
    <mergeCell ref="W51:X51"/>
    <mergeCell ref="Y51:Z51"/>
    <mergeCell ref="Q165:R165"/>
    <mergeCell ref="S165:T165"/>
    <mergeCell ref="Q163:R163"/>
    <mergeCell ref="S163:T163"/>
    <mergeCell ref="W28:X28"/>
    <mergeCell ref="Y28:Z28"/>
    <mergeCell ref="W29:X29"/>
    <mergeCell ref="Y29:Z29"/>
    <mergeCell ref="W30:X30"/>
    <mergeCell ref="Y30:Z30"/>
    <mergeCell ref="W31:X31"/>
    <mergeCell ref="Y31:Z31"/>
    <mergeCell ref="W32:X32"/>
    <mergeCell ref="Y32:Z32"/>
    <mergeCell ref="W20:X20"/>
    <mergeCell ref="W23:X24"/>
    <mergeCell ref="W25:X25"/>
    <mergeCell ref="W26:X26"/>
    <mergeCell ref="Y26:Z26"/>
    <mergeCell ref="W27:X27"/>
    <mergeCell ref="Y27:Z27"/>
    <mergeCell ref="W38:X38"/>
    <mergeCell ref="Y38:Z38"/>
    <mergeCell ref="W39:X39"/>
    <mergeCell ref="Y39:Z39"/>
    <mergeCell ref="W40:X40"/>
    <mergeCell ref="Y40:Z40"/>
    <mergeCell ref="W41:X41"/>
    <mergeCell ref="Y41:Z41"/>
    <mergeCell ref="W42:X42"/>
    <mergeCell ref="Y42:Z42"/>
    <mergeCell ref="W33:X33"/>
    <mergeCell ref="Q171:R171"/>
    <mergeCell ref="S171:T171"/>
    <mergeCell ref="Q172:R172"/>
    <mergeCell ref="S172:T172"/>
    <mergeCell ref="Q173:R173"/>
    <mergeCell ref="S173:T173"/>
    <mergeCell ref="Q175:R175"/>
    <mergeCell ref="S175:T175"/>
    <mergeCell ref="Q176:R176"/>
    <mergeCell ref="S176:T176"/>
    <mergeCell ref="Q166:R166"/>
    <mergeCell ref="S166:T166"/>
    <mergeCell ref="Q167:R167"/>
    <mergeCell ref="S167:T167"/>
    <mergeCell ref="Q168:R168"/>
    <mergeCell ref="S168:T168"/>
    <mergeCell ref="Q169:R169"/>
    <mergeCell ref="S169:T169"/>
    <mergeCell ref="Q170:R170"/>
    <mergeCell ref="S170:T170"/>
    <mergeCell ref="Q126:R126"/>
    <mergeCell ref="S126:T126"/>
    <mergeCell ref="Q127:R127"/>
    <mergeCell ref="S127:T127"/>
    <mergeCell ref="Q128:R128"/>
    <mergeCell ref="S128:T128"/>
    <mergeCell ref="Q129:R129"/>
    <mergeCell ref="S129:T129"/>
    <mergeCell ref="Q149:R149"/>
    <mergeCell ref="S149:T149"/>
    <mergeCell ref="Q150:R150"/>
    <mergeCell ref="S150:T150"/>
    <mergeCell ref="Q151:R151"/>
    <mergeCell ref="S151:T151"/>
    <mergeCell ref="Q152:R152"/>
    <mergeCell ref="S152:T152"/>
    <mergeCell ref="Q153:R153"/>
    <mergeCell ref="S153:T153"/>
    <mergeCell ref="Q143:R143"/>
    <mergeCell ref="S143:T143"/>
    <mergeCell ref="Q144:R144"/>
    <mergeCell ref="S144:T144"/>
    <mergeCell ref="Q145:R145"/>
    <mergeCell ref="S145:T145"/>
    <mergeCell ref="Q146:R146"/>
    <mergeCell ref="S146:T146"/>
    <mergeCell ref="Q147:R147"/>
    <mergeCell ref="S147:T147"/>
    <mergeCell ref="Q136:R136"/>
    <mergeCell ref="S136:T136"/>
    <mergeCell ref="Q131:R131"/>
    <mergeCell ref="S131:T131"/>
    <mergeCell ref="Q119:R119"/>
    <mergeCell ref="S119:T119"/>
    <mergeCell ref="Q120:R120"/>
    <mergeCell ref="S120:T120"/>
    <mergeCell ref="Q121:R121"/>
    <mergeCell ref="S121:T121"/>
    <mergeCell ref="Q122:R122"/>
    <mergeCell ref="S122:T122"/>
    <mergeCell ref="Q123:R123"/>
    <mergeCell ref="S123:T123"/>
    <mergeCell ref="Q114:R114"/>
    <mergeCell ref="S114:T114"/>
    <mergeCell ref="Q115:R115"/>
    <mergeCell ref="S115:T115"/>
    <mergeCell ref="Q116:R116"/>
    <mergeCell ref="S116:T116"/>
    <mergeCell ref="Q117:R117"/>
    <mergeCell ref="S117:T117"/>
    <mergeCell ref="Q118:R118"/>
    <mergeCell ref="S118:T118"/>
    <mergeCell ref="Q109:R109"/>
    <mergeCell ref="S109:T109"/>
    <mergeCell ref="Q110:R110"/>
    <mergeCell ref="S110:T110"/>
    <mergeCell ref="Q111:R111"/>
    <mergeCell ref="S111:T111"/>
    <mergeCell ref="Q112:R112"/>
    <mergeCell ref="S112:T112"/>
    <mergeCell ref="Q113:R113"/>
    <mergeCell ref="S113:T113"/>
    <mergeCell ref="Q104:R104"/>
    <mergeCell ref="S104:T104"/>
    <mergeCell ref="Q105:R105"/>
    <mergeCell ref="S105:T105"/>
    <mergeCell ref="Q106:R106"/>
    <mergeCell ref="S106:T106"/>
    <mergeCell ref="Q107:R107"/>
    <mergeCell ref="S107:T107"/>
    <mergeCell ref="Q108:R108"/>
    <mergeCell ref="S108:T108"/>
    <mergeCell ref="Q97:R97"/>
    <mergeCell ref="S97:T97"/>
    <mergeCell ref="Q98:R98"/>
    <mergeCell ref="S98:T98"/>
    <mergeCell ref="Q101:R101"/>
    <mergeCell ref="S101:T101"/>
    <mergeCell ref="Q102:R102"/>
    <mergeCell ref="S102:T102"/>
    <mergeCell ref="Q103:R103"/>
    <mergeCell ref="S103:T103"/>
    <mergeCell ref="Q90:R90"/>
    <mergeCell ref="S90:T90"/>
    <mergeCell ref="Q91:R91"/>
    <mergeCell ref="S91:T91"/>
    <mergeCell ref="Q92:R92"/>
    <mergeCell ref="S92:T92"/>
    <mergeCell ref="Q95:R95"/>
    <mergeCell ref="S95:T95"/>
    <mergeCell ref="Q96:R96"/>
    <mergeCell ref="S96:T96"/>
    <mergeCell ref="Q99:R99"/>
    <mergeCell ref="S99:T99"/>
    <mergeCell ref="S94:T94"/>
    <mergeCell ref="Q84:R84"/>
    <mergeCell ref="S84:T84"/>
    <mergeCell ref="Q85:R85"/>
    <mergeCell ref="S85:T85"/>
    <mergeCell ref="Q86:R86"/>
    <mergeCell ref="S86:T86"/>
    <mergeCell ref="Q87:R87"/>
    <mergeCell ref="S87:T87"/>
    <mergeCell ref="Q89:R89"/>
    <mergeCell ref="S89:T89"/>
    <mergeCell ref="Q79:R79"/>
    <mergeCell ref="S79:T79"/>
    <mergeCell ref="Q80:R80"/>
    <mergeCell ref="S80:T80"/>
    <mergeCell ref="Q81:R81"/>
    <mergeCell ref="S81:T81"/>
    <mergeCell ref="Q82:R82"/>
    <mergeCell ref="S82:T82"/>
    <mergeCell ref="Q83:R83"/>
    <mergeCell ref="S83:T83"/>
    <mergeCell ref="Q88:R88"/>
    <mergeCell ref="S88:T88"/>
    <mergeCell ref="Q74:R74"/>
    <mergeCell ref="S74:T74"/>
    <mergeCell ref="Q75:R75"/>
    <mergeCell ref="S75:T75"/>
    <mergeCell ref="Q76:R76"/>
    <mergeCell ref="S76:T76"/>
    <mergeCell ref="Q77:R77"/>
    <mergeCell ref="S77:T77"/>
    <mergeCell ref="Q78:R78"/>
    <mergeCell ref="S78:T78"/>
    <mergeCell ref="Q69:R69"/>
    <mergeCell ref="S69:T69"/>
    <mergeCell ref="Q70:R70"/>
    <mergeCell ref="S70:T70"/>
    <mergeCell ref="Q71:R71"/>
    <mergeCell ref="S71:T71"/>
    <mergeCell ref="Q72:R72"/>
    <mergeCell ref="S72:T72"/>
    <mergeCell ref="Q73:R73"/>
    <mergeCell ref="S73:T73"/>
    <mergeCell ref="Q64:R64"/>
    <mergeCell ref="S64:T64"/>
    <mergeCell ref="Q65:R65"/>
    <mergeCell ref="S65:T65"/>
    <mergeCell ref="Q66:R66"/>
    <mergeCell ref="S66:T66"/>
    <mergeCell ref="Q67:R67"/>
    <mergeCell ref="S67:T67"/>
    <mergeCell ref="Q68:R68"/>
    <mergeCell ref="S68:T68"/>
    <mergeCell ref="Q59:R59"/>
    <mergeCell ref="S59:T59"/>
    <mergeCell ref="Q60:R60"/>
    <mergeCell ref="S60:T60"/>
    <mergeCell ref="Q61:R61"/>
    <mergeCell ref="S61:T61"/>
    <mergeCell ref="Q62:R62"/>
    <mergeCell ref="S62:T62"/>
    <mergeCell ref="Q63:R63"/>
    <mergeCell ref="S63:T63"/>
    <mergeCell ref="Q54:R54"/>
    <mergeCell ref="S54:T54"/>
    <mergeCell ref="Q55:R55"/>
    <mergeCell ref="S55:T55"/>
    <mergeCell ref="Q56:R56"/>
    <mergeCell ref="S56:T56"/>
    <mergeCell ref="Q57:R57"/>
    <mergeCell ref="S57:T57"/>
    <mergeCell ref="Q58:R58"/>
    <mergeCell ref="S58:T58"/>
    <mergeCell ref="Q49:R49"/>
    <mergeCell ref="S49:T49"/>
    <mergeCell ref="Q50:R50"/>
    <mergeCell ref="S50:T50"/>
    <mergeCell ref="Q51:R51"/>
    <mergeCell ref="S51:T51"/>
    <mergeCell ref="Q52:R52"/>
    <mergeCell ref="S52:T52"/>
    <mergeCell ref="Q53:R53"/>
    <mergeCell ref="S53:T53"/>
    <mergeCell ref="Q44:R44"/>
    <mergeCell ref="S44:T44"/>
    <mergeCell ref="Q45:R45"/>
    <mergeCell ref="S45:T45"/>
    <mergeCell ref="Q46:R46"/>
    <mergeCell ref="S46:T46"/>
    <mergeCell ref="Q47:R47"/>
    <mergeCell ref="S47:T47"/>
    <mergeCell ref="Q48:R48"/>
    <mergeCell ref="S48:T48"/>
    <mergeCell ref="Q39:R39"/>
    <mergeCell ref="S39:T39"/>
    <mergeCell ref="Q40:R40"/>
    <mergeCell ref="S40:T40"/>
    <mergeCell ref="Q41:R41"/>
    <mergeCell ref="S41:T41"/>
    <mergeCell ref="Q42:R42"/>
    <mergeCell ref="S42:T42"/>
    <mergeCell ref="Q43:R43"/>
    <mergeCell ref="S43:T43"/>
    <mergeCell ref="S34:T34"/>
    <mergeCell ref="Q35:R35"/>
    <mergeCell ref="S35:T35"/>
    <mergeCell ref="Q36:R36"/>
    <mergeCell ref="S36:T36"/>
    <mergeCell ref="Q37:R37"/>
    <mergeCell ref="S37:T37"/>
    <mergeCell ref="Q38:R38"/>
    <mergeCell ref="S38:T38"/>
    <mergeCell ref="K176:L176"/>
    <mergeCell ref="Q20:R20"/>
    <mergeCell ref="S20:T20"/>
    <mergeCell ref="Q23:R24"/>
    <mergeCell ref="S23:T24"/>
    <mergeCell ref="Q25:R25"/>
    <mergeCell ref="S25:T25"/>
    <mergeCell ref="Q26:R26"/>
    <mergeCell ref="S26:T26"/>
    <mergeCell ref="Q27:R27"/>
    <mergeCell ref="S27:T27"/>
    <mergeCell ref="Q28:R28"/>
    <mergeCell ref="S28:T28"/>
    <mergeCell ref="Q29:R29"/>
    <mergeCell ref="S29:T29"/>
    <mergeCell ref="Q30:R30"/>
    <mergeCell ref="S30:T30"/>
    <mergeCell ref="Q31:R31"/>
    <mergeCell ref="S31:T31"/>
    <mergeCell ref="Q32:R32"/>
    <mergeCell ref="S32:T32"/>
    <mergeCell ref="Q33:R33"/>
    <mergeCell ref="S33:T33"/>
    <mergeCell ref="Q34:R34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5:L175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45:L145"/>
    <mergeCell ref="K146:L146"/>
    <mergeCell ref="K147:L147"/>
    <mergeCell ref="K149:L149"/>
    <mergeCell ref="K150:L150"/>
    <mergeCell ref="K151:L151"/>
    <mergeCell ref="K152:L152"/>
    <mergeCell ref="K153:L153"/>
    <mergeCell ref="K154:L154"/>
    <mergeCell ref="K128:L128"/>
    <mergeCell ref="K129:L129"/>
    <mergeCell ref="K130:L130"/>
    <mergeCell ref="K131:L131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74:L74"/>
    <mergeCell ref="K75:L75"/>
    <mergeCell ref="K76:L76"/>
    <mergeCell ref="K77:L77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87:L87"/>
    <mergeCell ref="K89:L89"/>
    <mergeCell ref="K90:L90"/>
    <mergeCell ref="K91:L91"/>
    <mergeCell ref="K92:L92"/>
    <mergeCell ref="K95:L95"/>
    <mergeCell ref="K96:L96"/>
    <mergeCell ref="K97:L97"/>
    <mergeCell ref="K98:L98"/>
    <mergeCell ref="K88:L88"/>
    <mergeCell ref="K94:L94"/>
    <mergeCell ref="K93:L93"/>
    <mergeCell ref="K99:L99"/>
    <mergeCell ref="K100:L100"/>
    <mergeCell ref="M176:N176"/>
    <mergeCell ref="K20:L20"/>
    <mergeCell ref="K23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51:L51"/>
    <mergeCell ref="K52:L52"/>
    <mergeCell ref="K53:L53"/>
    <mergeCell ref="K54:L54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M171:N171"/>
    <mergeCell ref="M172:N172"/>
    <mergeCell ref="M173:N173"/>
    <mergeCell ref="M175:N175"/>
    <mergeCell ref="K55:L55"/>
    <mergeCell ref="K56:L56"/>
    <mergeCell ref="K57:L57"/>
    <mergeCell ref="K58:L58"/>
    <mergeCell ref="K59:L59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69:L69"/>
    <mergeCell ref="K70:L70"/>
    <mergeCell ref="K71:L71"/>
    <mergeCell ref="K72:L72"/>
    <mergeCell ref="K73:L73"/>
    <mergeCell ref="M97:N97"/>
    <mergeCell ref="M98:N98"/>
    <mergeCell ref="M101:N101"/>
    <mergeCell ref="M102:N102"/>
    <mergeCell ref="M103:N103"/>
    <mergeCell ref="M104:N104"/>
    <mergeCell ref="M105:N105"/>
    <mergeCell ref="K41:L41"/>
    <mergeCell ref="M160:N160"/>
    <mergeCell ref="M161:N161"/>
    <mergeCell ref="M162:N162"/>
    <mergeCell ref="M163:N163"/>
    <mergeCell ref="M166:N166"/>
    <mergeCell ref="M151:N151"/>
    <mergeCell ref="M152:N152"/>
    <mergeCell ref="M153:N153"/>
    <mergeCell ref="M154:N154"/>
    <mergeCell ref="M155:N155"/>
    <mergeCell ref="M156:N156"/>
    <mergeCell ref="M157:N157"/>
    <mergeCell ref="M158:N158"/>
    <mergeCell ref="M159:N159"/>
    <mergeCell ref="M140:N140"/>
    <mergeCell ref="M142:N142"/>
    <mergeCell ref="M143:N143"/>
    <mergeCell ref="M144:N144"/>
    <mergeCell ref="M145:N145"/>
    <mergeCell ref="M146:N146"/>
    <mergeCell ref="M115:N115"/>
    <mergeCell ref="M116:N116"/>
    <mergeCell ref="M117:N117"/>
    <mergeCell ref="M118:N118"/>
    <mergeCell ref="M60:N60"/>
    <mergeCell ref="M61:N61"/>
    <mergeCell ref="M62:N62"/>
    <mergeCell ref="M63:N63"/>
    <mergeCell ref="M64:N64"/>
    <mergeCell ref="M83:N83"/>
    <mergeCell ref="M84:N84"/>
    <mergeCell ref="M85:N85"/>
    <mergeCell ref="M86:N86"/>
    <mergeCell ref="M87:N87"/>
    <mergeCell ref="M89:N89"/>
    <mergeCell ref="M90:N90"/>
    <mergeCell ref="M91:N91"/>
    <mergeCell ref="M92:N92"/>
    <mergeCell ref="M74:N74"/>
    <mergeCell ref="M75:N75"/>
    <mergeCell ref="M76:N76"/>
    <mergeCell ref="M77:N77"/>
    <mergeCell ref="M78:N78"/>
    <mergeCell ref="M79:N79"/>
    <mergeCell ref="M80:N80"/>
    <mergeCell ref="M81:N81"/>
    <mergeCell ref="M82:N82"/>
    <mergeCell ref="M88:N88"/>
    <mergeCell ref="A168:B168"/>
    <mergeCell ref="C168:H168"/>
    <mergeCell ref="M119:N119"/>
    <mergeCell ref="M120:N120"/>
    <mergeCell ref="M121:N121"/>
    <mergeCell ref="M122:N122"/>
    <mergeCell ref="M123:N123"/>
    <mergeCell ref="M106:N106"/>
    <mergeCell ref="M107:N107"/>
    <mergeCell ref="M108:N108"/>
    <mergeCell ref="M109:N109"/>
    <mergeCell ref="M110:N110"/>
    <mergeCell ref="M111:N111"/>
    <mergeCell ref="M112:N112"/>
    <mergeCell ref="M42:N42"/>
    <mergeCell ref="M43:N43"/>
    <mergeCell ref="M44:N44"/>
    <mergeCell ref="M45:N45"/>
    <mergeCell ref="M46:N46"/>
    <mergeCell ref="M65:N65"/>
    <mergeCell ref="M66:N66"/>
    <mergeCell ref="M67:N67"/>
    <mergeCell ref="M68:N68"/>
    <mergeCell ref="M69:N69"/>
    <mergeCell ref="M70:N70"/>
    <mergeCell ref="M71:N71"/>
    <mergeCell ref="M72:N72"/>
    <mergeCell ref="M73:N73"/>
    <mergeCell ref="M56:N56"/>
    <mergeCell ref="M57:N57"/>
    <mergeCell ref="M58:N58"/>
    <mergeCell ref="M59:N59"/>
    <mergeCell ref="A175:B175"/>
    <mergeCell ref="C175:H175"/>
    <mergeCell ref="I175:J175"/>
    <mergeCell ref="A176:H176"/>
    <mergeCell ref="I176:J176"/>
    <mergeCell ref="A172:B172"/>
    <mergeCell ref="C172:H172"/>
    <mergeCell ref="I172:J172"/>
    <mergeCell ref="A173:B173"/>
    <mergeCell ref="C173:H173"/>
    <mergeCell ref="I173:J173"/>
    <mergeCell ref="A170:B170"/>
    <mergeCell ref="C170:H170"/>
    <mergeCell ref="I170:J170"/>
    <mergeCell ref="A171:B171"/>
    <mergeCell ref="C171:H171"/>
    <mergeCell ref="I171:J171"/>
    <mergeCell ref="A174:B174"/>
    <mergeCell ref="C174:H174"/>
    <mergeCell ref="I174:J174"/>
    <mergeCell ref="I162:J162"/>
    <mergeCell ref="A163:B163"/>
    <mergeCell ref="C163:H163"/>
    <mergeCell ref="I163:J163"/>
    <mergeCell ref="A161:B161"/>
    <mergeCell ref="A164:B164"/>
    <mergeCell ref="C164:H164"/>
    <mergeCell ref="I164:J164"/>
    <mergeCell ref="A159:B159"/>
    <mergeCell ref="C159:H159"/>
    <mergeCell ref="M32:N32"/>
    <mergeCell ref="M33:N33"/>
    <mergeCell ref="M34:N34"/>
    <mergeCell ref="M35:N35"/>
    <mergeCell ref="M36:N36"/>
    <mergeCell ref="M37:N37"/>
    <mergeCell ref="A97:B97"/>
    <mergeCell ref="C97:H97"/>
    <mergeCell ref="I97:J97"/>
    <mergeCell ref="M47:N47"/>
    <mergeCell ref="M48:N48"/>
    <mergeCell ref="M49:N49"/>
    <mergeCell ref="M50:N50"/>
    <mergeCell ref="M51:N51"/>
    <mergeCell ref="M52:N52"/>
    <mergeCell ref="M53:N53"/>
    <mergeCell ref="M54:N54"/>
    <mergeCell ref="M55:N55"/>
    <mergeCell ref="M38:N38"/>
    <mergeCell ref="M39:N39"/>
    <mergeCell ref="M40:N40"/>
    <mergeCell ref="M41:N41"/>
    <mergeCell ref="A119:B119"/>
    <mergeCell ref="C119:H119"/>
    <mergeCell ref="I119:J119"/>
    <mergeCell ref="A120:B120"/>
    <mergeCell ref="C120:H120"/>
    <mergeCell ref="I120:J120"/>
    <mergeCell ref="I129:J129"/>
    <mergeCell ref="A121:B121"/>
    <mergeCell ref="C121:H121"/>
    <mergeCell ref="I121:J121"/>
    <mergeCell ref="A127:B127"/>
    <mergeCell ref="C127:H127"/>
    <mergeCell ref="I127:J127"/>
    <mergeCell ref="A126:B126"/>
    <mergeCell ref="C126:H126"/>
    <mergeCell ref="A131:B131"/>
    <mergeCell ref="C131:H131"/>
    <mergeCell ref="I126:J126"/>
    <mergeCell ref="A130:B130"/>
    <mergeCell ref="C130:H130"/>
    <mergeCell ref="I130:J130"/>
    <mergeCell ref="A124:B124"/>
    <mergeCell ref="C124:H124"/>
    <mergeCell ref="I124:J124"/>
    <mergeCell ref="A122:B122"/>
    <mergeCell ref="C122:H122"/>
    <mergeCell ref="I122:J122"/>
    <mergeCell ref="A123:B123"/>
    <mergeCell ref="C123:H123"/>
    <mergeCell ref="I123:J123"/>
    <mergeCell ref="A125:B125"/>
    <mergeCell ref="C125:H125"/>
    <mergeCell ref="A117:B117"/>
    <mergeCell ref="C117:H117"/>
    <mergeCell ref="I117:J117"/>
    <mergeCell ref="A118:B118"/>
    <mergeCell ref="C118:H118"/>
    <mergeCell ref="I118:J118"/>
    <mergeCell ref="A115:B115"/>
    <mergeCell ref="C115:H115"/>
    <mergeCell ref="I115:J115"/>
    <mergeCell ref="A116:B116"/>
    <mergeCell ref="C116:H116"/>
    <mergeCell ref="I116:J116"/>
    <mergeCell ref="A113:B113"/>
    <mergeCell ref="C113:H113"/>
    <mergeCell ref="I113:J113"/>
    <mergeCell ref="A114:B114"/>
    <mergeCell ref="C114:H114"/>
    <mergeCell ref="I114:J114"/>
    <mergeCell ref="C112:H112"/>
    <mergeCell ref="I112:J112"/>
    <mergeCell ref="A108:B108"/>
    <mergeCell ref="C108:H108"/>
    <mergeCell ref="I108:J108"/>
    <mergeCell ref="A109:B109"/>
    <mergeCell ref="C109:H109"/>
    <mergeCell ref="I109:J109"/>
    <mergeCell ref="A110:B110"/>
    <mergeCell ref="C110:H110"/>
    <mergeCell ref="I110:J110"/>
    <mergeCell ref="A106:B106"/>
    <mergeCell ref="C106:H106"/>
    <mergeCell ref="I106:J106"/>
    <mergeCell ref="A107:B107"/>
    <mergeCell ref="C107:H107"/>
    <mergeCell ref="I107:J107"/>
    <mergeCell ref="A98:B98"/>
    <mergeCell ref="C98:H98"/>
    <mergeCell ref="I98:J98"/>
    <mergeCell ref="A101:B101"/>
    <mergeCell ref="C101:H101"/>
    <mergeCell ref="I101:J101"/>
    <mergeCell ref="A111:B111"/>
    <mergeCell ref="C111:H111"/>
    <mergeCell ref="I111:J111"/>
    <mergeCell ref="A99:B99"/>
    <mergeCell ref="C99:H99"/>
    <mergeCell ref="I99:J99"/>
    <mergeCell ref="A100:B100"/>
    <mergeCell ref="C100:H100"/>
    <mergeCell ref="I100:J100"/>
    <mergeCell ref="A103:B103"/>
    <mergeCell ref="C103:H103"/>
    <mergeCell ref="I103:J103"/>
    <mergeCell ref="A104:B104"/>
    <mergeCell ref="A96:B96"/>
    <mergeCell ref="C96:H96"/>
    <mergeCell ref="I96:J96"/>
    <mergeCell ref="A92:B92"/>
    <mergeCell ref="C92:H92"/>
    <mergeCell ref="I92:J92"/>
    <mergeCell ref="A87:B87"/>
    <mergeCell ref="C87:H87"/>
    <mergeCell ref="I87:J87"/>
    <mergeCell ref="A89:B89"/>
    <mergeCell ref="C89:H89"/>
    <mergeCell ref="I89:J89"/>
    <mergeCell ref="A90:B90"/>
    <mergeCell ref="C90:H90"/>
    <mergeCell ref="I90:J90"/>
    <mergeCell ref="A91:B91"/>
    <mergeCell ref="C91:H91"/>
    <mergeCell ref="I91:J91"/>
    <mergeCell ref="A95:B95"/>
    <mergeCell ref="C95:H95"/>
    <mergeCell ref="I95:J95"/>
    <mergeCell ref="A88:B88"/>
    <mergeCell ref="C88:H88"/>
    <mergeCell ref="I88:J88"/>
    <mergeCell ref="A94:B94"/>
    <mergeCell ref="C94:H94"/>
    <mergeCell ref="I94:J94"/>
    <mergeCell ref="A93:B93"/>
    <mergeCell ref="C93:H93"/>
    <mergeCell ref="I93:J93"/>
    <mergeCell ref="A86:B86"/>
    <mergeCell ref="C86:H86"/>
    <mergeCell ref="I86:J86"/>
    <mergeCell ref="A84:B84"/>
    <mergeCell ref="C84:H84"/>
    <mergeCell ref="I84:J84"/>
    <mergeCell ref="A85:B85"/>
    <mergeCell ref="C85:H85"/>
    <mergeCell ref="I85:J85"/>
    <mergeCell ref="A82:B82"/>
    <mergeCell ref="C82:H82"/>
    <mergeCell ref="I82:J82"/>
    <mergeCell ref="A83:B83"/>
    <mergeCell ref="C83:H83"/>
    <mergeCell ref="I83:J83"/>
    <mergeCell ref="A81:B81"/>
    <mergeCell ref="C81:H81"/>
    <mergeCell ref="I81:J81"/>
    <mergeCell ref="A79:B79"/>
    <mergeCell ref="C79:H79"/>
    <mergeCell ref="I79:J79"/>
    <mergeCell ref="A80:B80"/>
    <mergeCell ref="C80:H80"/>
    <mergeCell ref="I80:J80"/>
    <mergeCell ref="A78:B78"/>
    <mergeCell ref="C78:H78"/>
    <mergeCell ref="I78:J78"/>
    <mergeCell ref="A76:B76"/>
    <mergeCell ref="C76:H76"/>
    <mergeCell ref="I76:J76"/>
    <mergeCell ref="A77:B77"/>
    <mergeCell ref="C77:H77"/>
    <mergeCell ref="I77:J77"/>
    <mergeCell ref="A75:B75"/>
    <mergeCell ref="C75:H75"/>
    <mergeCell ref="I75:J75"/>
    <mergeCell ref="A74:B74"/>
    <mergeCell ref="C74:H74"/>
    <mergeCell ref="I74:J74"/>
    <mergeCell ref="A72:B72"/>
    <mergeCell ref="C72:H72"/>
    <mergeCell ref="I72:J72"/>
    <mergeCell ref="A73:B73"/>
    <mergeCell ref="C73:H73"/>
    <mergeCell ref="I73:J73"/>
    <mergeCell ref="A71:B71"/>
    <mergeCell ref="C71:H71"/>
    <mergeCell ref="I71:J71"/>
    <mergeCell ref="A69:B69"/>
    <mergeCell ref="C69:H69"/>
    <mergeCell ref="I69:J69"/>
    <mergeCell ref="A70:B70"/>
    <mergeCell ref="C70:H70"/>
    <mergeCell ref="I70:J70"/>
    <mergeCell ref="A68:B68"/>
    <mergeCell ref="C68:H68"/>
    <mergeCell ref="I68:J68"/>
    <mergeCell ref="A66:B66"/>
    <mergeCell ref="C66:H66"/>
    <mergeCell ref="I66:J66"/>
    <mergeCell ref="A67:B67"/>
    <mergeCell ref="C67:H67"/>
    <mergeCell ref="I67:J67"/>
    <mergeCell ref="A64:B64"/>
    <mergeCell ref="C64:H64"/>
    <mergeCell ref="I64:J64"/>
    <mergeCell ref="A65:B65"/>
    <mergeCell ref="C65:H65"/>
    <mergeCell ref="I65:J65"/>
    <mergeCell ref="A62:B62"/>
    <mergeCell ref="C62:H62"/>
    <mergeCell ref="I62:J62"/>
    <mergeCell ref="A63:B63"/>
    <mergeCell ref="C63:H63"/>
    <mergeCell ref="I63:J63"/>
    <mergeCell ref="A61:B61"/>
    <mergeCell ref="C61:H61"/>
    <mergeCell ref="I61:J61"/>
    <mergeCell ref="A59:B59"/>
    <mergeCell ref="C59:H59"/>
    <mergeCell ref="I59:J59"/>
    <mergeCell ref="A60:B60"/>
    <mergeCell ref="C60:H60"/>
    <mergeCell ref="I60:J60"/>
    <mergeCell ref="A58:B58"/>
    <mergeCell ref="C58:H58"/>
    <mergeCell ref="I58:J58"/>
    <mergeCell ref="A57:B57"/>
    <mergeCell ref="C57:H57"/>
    <mergeCell ref="I57:J57"/>
    <mergeCell ref="A55:B55"/>
    <mergeCell ref="C55:H55"/>
    <mergeCell ref="I55:J55"/>
    <mergeCell ref="A56:B56"/>
    <mergeCell ref="C56:H56"/>
    <mergeCell ref="I56:J56"/>
    <mergeCell ref="A54:B54"/>
    <mergeCell ref="C54:H54"/>
    <mergeCell ref="I54:J54"/>
    <mergeCell ref="A53:B53"/>
    <mergeCell ref="C53:H53"/>
    <mergeCell ref="I53:J53"/>
    <mergeCell ref="A52:B52"/>
    <mergeCell ref="C52:H52"/>
    <mergeCell ref="I52:J52"/>
    <mergeCell ref="A51:B51"/>
    <mergeCell ref="C51:H51"/>
    <mergeCell ref="I51:J51"/>
    <mergeCell ref="A49:B49"/>
    <mergeCell ref="C49:H49"/>
    <mergeCell ref="I49:J49"/>
    <mergeCell ref="A50:B50"/>
    <mergeCell ref="C50:H50"/>
    <mergeCell ref="I50:J50"/>
    <mergeCell ref="A47:B47"/>
    <mergeCell ref="C47:H47"/>
    <mergeCell ref="I47:J47"/>
    <mergeCell ref="A48:B48"/>
    <mergeCell ref="C48:H48"/>
    <mergeCell ref="I48:J48"/>
    <mergeCell ref="A45:B45"/>
    <mergeCell ref="C45:H45"/>
    <mergeCell ref="I45:J45"/>
    <mergeCell ref="A46:B46"/>
    <mergeCell ref="C46:H46"/>
    <mergeCell ref="I46:J46"/>
    <mergeCell ref="A43:B43"/>
    <mergeCell ref="C43:H43"/>
    <mergeCell ref="I43:J43"/>
    <mergeCell ref="A44:B44"/>
    <mergeCell ref="C44:H44"/>
    <mergeCell ref="I44:J44"/>
    <mergeCell ref="A41:B41"/>
    <mergeCell ref="C41:H41"/>
    <mergeCell ref="I41:J41"/>
    <mergeCell ref="A42:B42"/>
    <mergeCell ref="C42:H42"/>
    <mergeCell ref="I42:J42"/>
    <mergeCell ref="A39:B39"/>
    <mergeCell ref="C39:H39"/>
    <mergeCell ref="I39:J39"/>
    <mergeCell ref="A40:B40"/>
    <mergeCell ref="C40:H40"/>
    <mergeCell ref="I40:J40"/>
    <mergeCell ref="A37:B37"/>
    <mergeCell ref="C37:H37"/>
    <mergeCell ref="I37:J37"/>
    <mergeCell ref="A38:B38"/>
    <mergeCell ref="C38:H38"/>
    <mergeCell ref="I38:J38"/>
    <mergeCell ref="A35:B35"/>
    <mergeCell ref="C35:H35"/>
    <mergeCell ref="I35:J35"/>
    <mergeCell ref="A36:B36"/>
    <mergeCell ref="C36:H36"/>
    <mergeCell ref="I36:J36"/>
    <mergeCell ref="A33:B33"/>
    <mergeCell ref="C33:H33"/>
    <mergeCell ref="I33:J33"/>
    <mergeCell ref="A34:B34"/>
    <mergeCell ref="C34:H34"/>
    <mergeCell ref="I34:J34"/>
    <mergeCell ref="A31:B31"/>
    <mergeCell ref="C31:H31"/>
    <mergeCell ref="I31:J31"/>
    <mergeCell ref="A32:B32"/>
    <mergeCell ref="C32:H32"/>
    <mergeCell ref="I32:J32"/>
    <mergeCell ref="G11:Z11"/>
    <mergeCell ref="G12:Z12"/>
    <mergeCell ref="G13:Z13"/>
    <mergeCell ref="F16:Z16"/>
    <mergeCell ref="E14:Z14"/>
    <mergeCell ref="C15:Z15"/>
    <mergeCell ref="C17:Z17"/>
    <mergeCell ref="A27:B27"/>
    <mergeCell ref="C27:H27"/>
    <mergeCell ref="I27:J27"/>
    <mergeCell ref="A26:B26"/>
    <mergeCell ref="C26:H26"/>
    <mergeCell ref="I26:J26"/>
    <mergeCell ref="A25:B25"/>
    <mergeCell ref="C25:H25"/>
    <mergeCell ref="I25:J25"/>
    <mergeCell ref="Y20:Z20"/>
    <mergeCell ref="Y23:Z24"/>
    <mergeCell ref="Y25:Z25"/>
    <mergeCell ref="M20:N20"/>
    <mergeCell ref="M23:N24"/>
    <mergeCell ref="M25:N25"/>
    <mergeCell ref="A22:Z22"/>
    <mergeCell ref="A21:Z21"/>
    <mergeCell ref="I20:J20"/>
    <mergeCell ref="A23:B24"/>
    <mergeCell ref="C23:H24"/>
    <mergeCell ref="I23:J24"/>
    <mergeCell ref="A28:B28"/>
    <mergeCell ref="C28:H28"/>
    <mergeCell ref="I28:J28"/>
    <mergeCell ref="M26:N26"/>
    <mergeCell ref="M27:N27"/>
    <mergeCell ref="M28:N28"/>
    <mergeCell ref="O20:P20"/>
    <mergeCell ref="O23:P24"/>
    <mergeCell ref="O25:P25"/>
    <mergeCell ref="O26:P26"/>
    <mergeCell ref="O27:P27"/>
    <mergeCell ref="O28:P28"/>
    <mergeCell ref="O29:P29"/>
    <mergeCell ref="O30:P30"/>
    <mergeCell ref="O31:P31"/>
    <mergeCell ref="A29:B29"/>
    <mergeCell ref="C29:H29"/>
    <mergeCell ref="I29:J29"/>
    <mergeCell ref="A30:B30"/>
    <mergeCell ref="C30:H30"/>
    <mergeCell ref="I30:J30"/>
    <mergeCell ref="M29:N29"/>
    <mergeCell ref="M30:N30"/>
    <mergeCell ref="M31:N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53:P53"/>
    <mergeCell ref="O54:P54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92:P92"/>
    <mergeCell ref="O96:P96"/>
    <mergeCell ref="O98:P98"/>
    <mergeCell ref="O101:P101"/>
    <mergeCell ref="O102:P102"/>
    <mergeCell ref="O103:P103"/>
    <mergeCell ref="O89:P89"/>
    <mergeCell ref="O90:P90"/>
    <mergeCell ref="O91:P91"/>
    <mergeCell ref="O95:P95"/>
    <mergeCell ref="O142:P142"/>
    <mergeCell ref="O88:P88"/>
    <mergeCell ref="O104:P104"/>
    <mergeCell ref="O106:P106"/>
    <mergeCell ref="O107:P107"/>
    <mergeCell ref="O108:P108"/>
    <mergeCell ref="O109:P109"/>
    <mergeCell ref="O111:P111"/>
    <mergeCell ref="O112:P112"/>
    <mergeCell ref="O113:P113"/>
    <mergeCell ref="O114:P114"/>
    <mergeCell ref="O105:P105"/>
    <mergeCell ref="O110:P110"/>
    <mergeCell ref="O115:P115"/>
    <mergeCell ref="O116:P116"/>
    <mergeCell ref="O117:P117"/>
    <mergeCell ref="O118:P118"/>
    <mergeCell ref="O175:P175"/>
    <mergeCell ref="O176:P176"/>
    <mergeCell ref="O159:P159"/>
    <mergeCell ref="O160:P160"/>
    <mergeCell ref="O161:P161"/>
    <mergeCell ref="O162:P162"/>
    <mergeCell ref="O166:P166"/>
    <mergeCell ref="O167:P167"/>
    <mergeCell ref="O168:P168"/>
    <mergeCell ref="O169:P169"/>
    <mergeCell ref="O170:P170"/>
    <mergeCell ref="O163:P163"/>
    <mergeCell ref="O171:P171"/>
    <mergeCell ref="O172:P172"/>
    <mergeCell ref="O173:P173"/>
    <mergeCell ref="O143:P143"/>
    <mergeCell ref="O155:P155"/>
    <mergeCell ref="O156:P156"/>
    <mergeCell ref="O157:P157"/>
    <mergeCell ref="O158:P158"/>
    <mergeCell ref="O154:P154"/>
    <mergeCell ref="O149:P149"/>
    <mergeCell ref="O150:P150"/>
    <mergeCell ref="O151:P151"/>
    <mergeCell ref="O146:P146"/>
    <mergeCell ref="O147:P147"/>
    <mergeCell ref="O144:P144"/>
    <mergeCell ref="C150:H150"/>
    <mergeCell ref="I150:J150"/>
    <mergeCell ref="A151:B151"/>
    <mergeCell ref="C151:H151"/>
    <mergeCell ref="I151:J151"/>
    <mergeCell ref="M147:N147"/>
    <mergeCell ref="M149:N149"/>
    <mergeCell ref="M150:N150"/>
    <mergeCell ref="K142:L142"/>
    <mergeCell ref="K143:L143"/>
    <mergeCell ref="K144:L144"/>
    <mergeCell ref="K133:L133"/>
    <mergeCell ref="C147:H147"/>
    <mergeCell ref="I147:J147"/>
    <mergeCell ref="A149:B149"/>
    <mergeCell ref="C149:H149"/>
    <mergeCell ref="C133:H133"/>
    <mergeCell ref="C140:H140"/>
    <mergeCell ref="I140:J140"/>
    <mergeCell ref="I133:J133"/>
    <mergeCell ref="M138:N138"/>
    <mergeCell ref="M136:N136"/>
    <mergeCell ref="K148:L148"/>
    <mergeCell ref="M148:N148"/>
    <mergeCell ref="K140:L140"/>
    <mergeCell ref="A138:B138"/>
    <mergeCell ref="C138:H138"/>
    <mergeCell ref="I143:J143"/>
    <mergeCell ref="A133:B133"/>
    <mergeCell ref="I134:J134"/>
    <mergeCell ref="K134:L134"/>
    <mergeCell ref="M134:N134"/>
    <mergeCell ref="K164:L164"/>
    <mergeCell ref="M124:N124"/>
    <mergeCell ref="M125:N125"/>
    <mergeCell ref="I131:J131"/>
    <mergeCell ref="A132:B132"/>
    <mergeCell ref="C132:H132"/>
    <mergeCell ref="I132:J132"/>
    <mergeCell ref="M126:N126"/>
    <mergeCell ref="M127:N127"/>
    <mergeCell ref="M128:N128"/>
    <mergeCell ref="M129:N129"/>
    <mergeCell ref="I156:J156"/>
    <mergeCell ref="A157:B157"/>
    <mergeCell ref="C157:H157"/>
    <mergeCell ref="I157:J157"/>
    <mergeCell ref="A154:B154"/>
    <mergeCell ref="C154:H154"/>
    <mergeCell ref="I154:J154"/>
    <mergeCell ref="A155:B155"/>
    <mergeCell ref="C155:H155"/>
    <mergeCell ref="I155:J155"/>
    <mergeCell ref="A152:B152"/>
    <mergeCell ref="C152:H152"/>
    <mergeCell ref="A134:B134"/>
    <mergeCell ref="C134:H134"/>
    <mergeCell ref="A162:B162"/>
    <mergeCell ref="C162:H162"/>
    <mergeCell ref="A129:B129"/>
    <mergeCell ref="C129:H129"/>
    <mergeCell ref="I125:J125"/>
    <mergeCell ref="K132:L132"/>
    <mergeCell ref="A128:B128"/>
    <mergeCell ref="I159:J159"/>
    <mergeCell ref="A160:B160"/>
    <mergeCell ref="C160:H160"/>
    <mergeCell ref="I160:J160"/>
    <mergeCell ref="C161:H161"/>
    <mergeCell ref="I161:J161"/>
    <mergeCell ref="I144:J144"/>
    <mergeCell ref="A142:B142"/>
    <mergeCell ref="C142:H142"/>
    <mergeCell ref="I142:J142"/>
    <mergeCell ref="A143:B143"/>
    <mergeCell ref="C143:H143"/>
    <mergeCell ref="A145:B145"/>
    <mergeCell ref="C145:H145"/>
    <mergeCell ref="I145:J145"/>
    <mergeCell ref="A146:B146"/>
    <mergeCell ref="C146:H146"/>
    <mergeCell ref="I146:J146"/>
    <mergeCell ref="A144:B144"/>
    <mergeCell ref="C144:H144"/>
    <mergeCell ref="A147:B147"/>
    <mergeCell ref="A153:B153"/>
    <mergeCell ref="I149:J149"/>
    <mergeCell ref="A156:B156"/>
    <mergeCell ref="C156:H156"/>
    <mergeCell ref="I152:J152"/>
    <mergeCell ref="A148:B148"/>
    <mergeCell ref="C148:H148"/>
    <mergeCell ref="I148:J148"/>
    <mergeCell ref="C153:H153"/>
    <mergeCell ref="I153:J153"/>
    <mergeCell ref="A150:B150"/>
    <mergeCell ref="O134:P134"/>
    <mergeCell ref="Q134:R134"/>
    <mergeCell ref="S134:T134"/>
    <mergeCell ref="Q140:R140"/>
    <mergeCell ref="S140:T140"/>
    <mergeCell ref="Q142:R142"/>
    <mergeCell ref="S142:T142"/>
    <mergeCell ref="Q125:R125"/>
    <mergeCell ref="S125:T125"/>
    <mergeCell ref="O136:P136"/>
    <mergeCell ref="O148:P148"/>
    <mergeCell ref="A140:B140"/>
    <mergeCell ref="O125:P125"/>
    <mergeCell ref="A136:B136"/>
    <mergeCell ref="C136:H136"/>
    <mergeCell ref="I136:J136"/>
    <mergeCell ref="K136:L136"/>
    <mergeCell ref="M130:N130"/>
    <mergeCell ref="M131:N131"/>
    <mergeCell ref="M132:N132"/>
    <mergeCell ref="O138:P138"/>
    <mergeCell ref="Q138:R138"/>
    <mergeCell ref="S138:T138"/>
    <mergeCell ref="C128:H128"/>
    <mergeCell ref="I128:J128"/>
    <mergeCell ref="Q148:R148"/>
    <mergeCell ref="S148:T148"/>
    <mergeCell ref="I138:J138"/>
    <mergeCell ref="K138:L138"/>
    <mergeCell ref="A139:B139"/>
    <mergeCell ref="C139:H139"/>
    <mergeCell ref="I139:J139"/>
    <mergeCell ref="O122:P122"/>
    <mergeCell ref="O131:P131"/>
    <mergeCell ref="O132:P132"/>
    <mergeCell ref="U134:V134"/>
    <mergeCell ref="W134:X134"/>
    <mergeCell ref="Y134:Z134"/>
    <mergeCell ref="A135:B135"/>
    <mergeCell ref="C135:H135"/>
    <mergeCell ref="I135:J135"/>
    <mergeCell ref="K135:L135"/>
    <mergeCell ref="M135:N135"/>
    <mergeCell ref="M99:N99"/>
    <mergeCell ref="O99:P99"/>
    <mergeCell ref="Q124:R124"/>
    <mergeCell ref="S124:T124"/>
    <mergeCell ref="U133:V133"/>
    <mergeCell ref="W133:X133"/>
    <mergeCell ref="Y133:Z133"/>
    <mergeCell ref="O119:P119"/>
    <mergeCell ref="O120:P120"/>
    <mergeCell ref="O121:P121"/>
    <mergeCell ref="Q132:R132"/>
    <mergeCell ref="S132:T132"/>
    <mergeCell ref="C104:H104"/>
    <mergeCell ref="I104:J104"/>
    <mergeCell ref="A105:B105"/>
    <mergeCell ref="C105:H105"/>
    <mergeCell ref="I105:J105"/>
    <mergeCell ref="A102:B102"/>
    <mergeCell ref="C102:H102"/>
    <mergeCell ref="I102:J102"/>
    <mergeCell ref="A112:B112"/>
    <mergeCell ref="M93:N93"/>
    <mergeCell ref="O93:P93"/>
    <mergeCell ref="Q93:R93"/>
    <mergeCell ref="S93:T93"/>
    <mergeCell ref="U93:V93"/>
    <mergeCell ref="W93:X93"/>
    <mergeCell ref="O129:P129"/>
    <mergeCell ref="O130:P130"/>
    <mergeCell ref="M133:N133"/>
    <mergeCell ref="O133:P133"/>
    <mergeCell ref="Q133:R133"/>
    <mergeCell ref="S133:T133"/>
    <mergeCell ref="O123:P123"/>
    <mergeCell ref="O124:P124"/>
    <mergeCell ref="Q130:R130"/>
    <mergeCell ref="S130:T130"/>
    <mergeCell ref="O135:P135"/>
    <mergeCell ref="Q135:R135"/>
    <mergeCell ref="S135:T135"/>
    <mergeCell ref="U135:V135"/>
    <mergeCell ref="W135:X135"/>
    <mergeCell ref="O126:P126"/>
    <mergeCell ref="O127:P127"/>
    <mergeCell ref="O128:P128"/>
    <mergeCell ref="O97:P97"/>
    <mergeCell ref="M113:N113"/>
    <mergeCell ref="M114:N114"/>
    <mergeCell ref="M95:N95"/>
    <mergeCell ref="M96:N96"/>
    <mergeCell ref="M94:N94"/>
    <mergeCell ref="O94:P94"/>
    <mergeCell ref="Q94:R94"/>
    <mergeCell ref="K174:L174"/>
    <mergeCell ref="M174:N174"/>
    <mergeCell ref="O174:P174"/>
    <mergeCell ref="Q174:R174"/>
    <mergeCell ref="S174:T174"/>
    <mergeCell ref="U174:V174"/>
    <mergeCell ref="W174:X174"/>
    <mergeCell ref="U137:V137"/>
    <mergeCell ref="W137:X137"/>
    <mergeCell ref="A141:B141"/>
    <mergeCell ref="C141:H141"/>
    <mergeCell ref="I141:J141"/>
    <mergeCell ref="K141:L141"/>
    <mergeCell ref="M141:N141"/>
    <mergeCell ref="O141:P141"/>
    <mergeCell ref="Q141:R141"/>
    <mergeCell ref="S141:T141"/>
    <mergeCell ref="U141:V141"/>
    <mergeCell ref="W141:X141"/>
    <mergeCell ref="A137:B137"/>
    <mergeCell ref="C137:H137"/>
    <mergeCell ref="I137:J137"/>
    <mergeCell ref="K137:L137"/>
    <mergeCell ref="M137:N137"/>
    <mergeCell ref="O137:P137"/>
    <mergeCell ref="Q137:R137"/>
    <mergeCell ref="A158:B158"/>
    <mergeCell ref="C158:H158"/>
    <mergeCell ref="I158:J158"/>
    <mergeCell ref="K165:L165"/>
    <mergeCell ref="M165:N165"/>
    <mergeCell ref="O165:P165"/>
    <mergeCell ref="S161:T161"/>
    <mergeCell ref="Q162:R162"/>
    <mergeCell ref="S162:T162"/>
    <mergeCell ref="Q154:R154"/>
    <mergeCell ref="S154:T154"/>
    <mergeCell ref="Q155:R155"/>
    <mergeCell ref="S155:T155"/>
    <mergeCell ref="Q156:R156"/>
    <mergeCell ref="S137:T137"/>
    <mergeCell ref="O152:P152"/>
    <mergeCell ref="O153:P153"/>
    <mergeCell ref="O145:P145"/>
    <mergeCell ref="O140:P140"/>
    <mergeCell ref="S156:T156"/>
    <mergeCell ref="Q157:R157"/>
    <mergeCell ref="S157:T157"/>
    <mergeCell ref="Q158:R158"/>
    <mergeCell ref="S158:T158"/>
    <mergeCell ref="O139:P139"/>
    <mergeCell ref="Q139:R139"/>
    <mergeCell ref="S139:T139"/>
    <mergeCell ref="K139:L139"/>
    <mergeCell ref="M139:N139"/>
    <mergeCell ref="Y174:Z174"/>
    <mergeCell ref="M164:N164"/>
    <mergeCell ref="O164:P164"/>
    <mergeCell ref="Q164:R164"/>
    <mergeCell ref="S164:T164"/>
    <mergeCell ref="U164:V164"/>
    <mergeCell ref="W164:X164"/>
    <mergeCell ref="Y164:Z164"/>
    <mergeCell ref="I168:J168"/>
    <mergeCell ref="A169:B169"/>
    <mergeCell ref="C169:H169"/>
    <mergeCell ref="I169:J169"/>
    <mergeCell ref="A167:B167"/>
    <mergeCell ref="C167:H167"/>
    <mergeCell ref="I167:J167"/>
    <mergeCell ref="A166:B166"/>
    <mergeCell ref="C166:H166"/>
    <mergeCell ref="I166:J166"/>
    <mergeCell ref="M167:N167"/>
    <mergeCell ref="M168:N168"/>
    <mergeCell ref="M169:N169"/>
    <mergeCell ref="M170:N170"/>
    <mergeCell ref="A165:B165"/>
    <mergeCell ref="C165:H165"/>
    <mergeCell ref="I165:J165"/>
    <mergeCell ref="Q159:R159"/>
    <mergeCell ref="S159:T159"/>
    <mergeCell ref="Q160:R160"/>
    <mergeCell ref="S160:T160"/>
    <mergeCell ref="Q161:R161"/>
  </mergeCells>
  <pageMargins left="0.59" right="0.23622047244094491" top="0.37" bottom="0.49" header="0.23622047244094491" footer="0.23622047244094491"/>
  <pageSetup paperSize="9" scale="73" fitToHeight="0" orientation="portrait" r:id="rId1"/>
  <rowBreaks count="2" manualBreakCount="2">
    <brk id="156" max="25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2020-09-02T06:34:24Z</cp:lastPrinted>
  <dcterms:created xsi:type="dcterms:W3CDTF">2019-11-05T11:18:51Z</dcterms:created>
  <dcterms:modified xsi:type="dcterms:W3CDTF">2020-10-29T06:55:50Z</dcterms:modified>
</cp:coreProperties>
</file>