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9780" activeTab="2"/>
  </bookViews>
  <sheets>
    <sheet name="таблица 1 ДОУ 2021" sheetId="1" r:id="rId1"/>
    <sheet name="таблица 1 ДОУ 2022" sheetId="6" r:id="rId2"/>
    <sheet name="таблица 1 ДОУ 2023" sheetId="8" r:id="rId3"/>
    <sheet name="Лист2" sheetId="2" r:id="rId4"/>
    <sheet name="Лист3" sheetId="3" r:id="rId5"/>
  </sheets>
  <definedNames>
    <definedName name="sub_11000" localSheetId="0">'таблица 1 ДОУ 2021'!$A$1</definedName>
    <definedName name="sub_11000" localSheetId="1">'таблица 1 ДОУ 2022'!$A$1</definedName>
    <definedName name="sub_11000" localSheetId="2">'таблица 1 ДОУ 2023'!$A$1</definedName>
    <definedName name="_xlnm.Print_Area" localSheetId="0">'таблица 1 ДОУ 2021'!$A$1:$Q$149</definedName>
    <definedName name="_xlnm.Print_Area" localSheetId="1">'таблица 1 ДОУ 2022'!$A$1:$Q$147</definedName>
    <definedName name="_xlnm.Print_Area" localSheetId="2">'таблица 1 ДОУ 2023'!$A$1:$Q$147</definedName>
  </definedNames>
  <calcPr calcId="145621"/>
</workbook>
</file>

<file path=xl/calcChain.xml><?xml version="1.0" encoding="utf-8"?>
<calcChain xmlns="http://schemas.openxmlformats.org/spreadsheetml/2006/main">
  <c r="X147" i="1" l="1"/>
  <c r="W147" i="1"/>
  <c r="V147" i="1"/>
  <c r="U147" i="1"/>
  <c r="S147" i="1"/>
  <c r="O147" i="1"/>
  <c r="N147" i="1"/>
  <c r="M147" i="1"/>
  <c r="I147" i="1"/>
  <c r="H147" i="1"/>
  <c r="G147" i="1"/>
  <c r="P146" i="1"/>
  <c r="K146" i="1"/>
  <c r="P145" i="1"/>
  <c r="K145" i="1"/>
  <c r="P144" i="1"/>
  <c r="K144" i="1"/>
  <c r="P143" i="1"/>
  <c r="K143" i="1"/>
  <c r="P142" i="1"/>
  <c r="K142" i="1"/>
  <c r="P141" i="1"/>
  <c r="K141" i="1"/>
  <c r="P140" i="1"/>
  <c r="K140" i="1"/>
  <c r="P139" i="1"/>
  <c r="K139" i="1"/>
  <c r="P138" i="1"/>
  <c r="K138" i="1"/>
  <c r="P137" i="1"/>
  <c r="K137" i="1"/>
  <c r="P136" i="1"/>
  <c r="K136" i="1"/>
  <c r="P135" i="1"/>
  <c r="K135" i="1"/>
  <c r="P134" i="1"/>
  <c r="K134" i="1"/>
  <c r="P133" i="1"/>
  <c r="K133" i="1"/>
  <c r="P132" i="1"/>
  <c r="K132" i="1"/>
  <c r="P131" i="1"/>
  <c r="K131" i="1"/>
  <c r="P130" i="1"/>
  <c r="K130" i="1"/>
  <c r="P129" i="1"/>
  <c r="K129" i="1"/>
  <c r="P128" i="1"/>
  <c r="K128" i="1"/>
  <c r="P127" i="1"/>
  <c r="K127" i="1"/>
  <c r="P126" i="1"/>
  <c r="K126" i="1"/>
  <c r="P125" i="1"/>
  <c r="K125" i="1"/>
  <c r="P124" i="1"/>
  <c r="K124" i="1"/>
  <c r="P123" i="1"/>
  <c r="K123" i="1"/>
  <c r="P122" i="1"/>
  <c r="K122" i="1"/>
  <c r="P121" i="1"/>
  <c r="K121" i="1"/>
  <c r="P120" i="1"/>
  <c r="K120" i="1"/>
  <c r="P119" i="1"/>
  <c r="K119" i="1"/>
  <c r="P118" i="1"/>
  <c r="K118" i="1"/>
  <c r="P117" i="1"/>
  <c r="K117" i="1"/>
  <c r="P116" i="1"/>
  <c r="K116" i="1"/>
  <c r="P115" i="1"/>
  <c r="K115" i="1"/>
  <c r="P114" i="1"/>
  <c r="K114" i="1"/>
  <c r="P113" i="1"/>
  <c r="K113" i="1"/>
  <c r="P112" i="1"/>
  <c r="K112" i="1"/>
  <c r="P111" i="1"/>
  <c r="K111" i="1"/>
  <c r="P110" i="1"/>
  <c r="K110" i="1"/>
  <c r="P109" i="1"/>
  <c r="K109" i="1"/>
  <c r="P108" i="1"/>
  <c r="K108" i="1"/>
  <c r="P107" i="1"/>
  <c r="K107" i="1"/>
  <c r="P106" i="1"/>
  <c r="K106" i="1"/>
  <c r="P105" i="1"/>
  <c r="K105" i="1"/>
  <c r="P104" i="1"/>
  <c r="K104" i="1"/>
  <c r="P103" i="1"/>
  <c r="K103" i="1"/>
  <c r="P102" i="1"/>
  <c r="K102" i="1"/>
  <c r="P101" i="1"/>
  <c r="K101" i="1"/>
  <c r="P100" i="1"/>
  <c r="K100" i="1"/>
  <c r="P99" i="1"/>
  <c r="K99" i="1"/>
  <c r="P98" i="1"/>
  <c r="K98" i="1"/>
  <c r="P97" i="1"/>
  <c r="K97" i="1"/>
  <c r="P96" i="1"/>
  <c r="K96" i="1"/>
  <c r="P95" i="1"/>
  <c r="K95" i="1"/>
  <c r="P94" i="1"/>
  <c r="K94" i="1"/>
  <c r="P93" i="1"/>
  <c r="K93" i="1"/>
  <c r="P92" i="1"/>
  <c r="K92" i="1"/>
  <c r="P91" i="1"/>
  <c r="K91" i="1"/>
  <c r="P90" i="1"/>
  <c r="K90" i="1"/>
  <c r="P89" i="1"/>
  <c r="K89" i="1"/>
  <c r="P88" i="1"/>
  <c r="K88" i="1"/>
  <c r="P87" i="1"/>
  <c r="K87" i="1"/>
  <c r="P86" i="1"/>
  <c r="K86" i="1"/>
  <c r="P85" i="1"/>
  <c r="K85" i="1"/>
  <c r="P84" i="1"/>
  <c r="K84" i="1"/>
  <c r="P83" i="1"/>
  <c r="K83" i="1"/>
  <c r="T82" i="1"/>
  <c r="T147" i="1" s="1"/>
  <c r="L82" i="1"/>
  <c r="L147" i="1" s="1"/>
  <c r="K82" i="1"/>
  <c r="J82" i="1"/>
  <c r="J147" i="1" s="1"/>
  <c r="E82" i="1"/>
  <c r="E147" i="1" s="1"/>
  <c r="P81" i="1"/>
  <c r="K81" i="1"/>
  <c r="Q81" i="1" s="1"/>
  <c r="F81" i="1" s="1"/>
  <c r="P80" i="1"/>
  <c r="K80" i="1"/>
  <c r="Q80" i="1" s="1"/>
  <c r="F80" i="1" s="1"/>
  <c r="C80" i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P79" i="1"/>
  <c r="K79" i="1"/>
  <c r="P78" i="1"/>
  <c r="O78" i="1"/>
  <c r="N78" i="1"/>
  <c r="M78" i="1"/>
  <c r="L78" i="1"/>
  <c r="K78" i="1"/>
  <c r="J78" i="1"/>
  <c r="I78" i="1"/>
  <c r="H78" i="1"/>
  <c r="G77" i="1"/>
  <c r="Q77" i="1" s="1"/>
  <c r="F77" i="1" s="1"/>
  <c r="G76" i="1"/>
  <c r="Q76" i="1" s="1"/>
  <c r="F76" i="1" s="1"/>
  <c r="G75" i="1"/>
  <c r="Q75" i="1" s="1"/>
  <c r="F75" i="1" s="1"/>
  <c r="G74" i="1"/>
  <c r="Q74" i="1" s="1"/>
  <c r="F74" i="1" s="1"/>
  <c r="G73" i="1"/>
  <c r="Q73" i="1" s="1"/>
  <c r="F73" i="1" s="1"/>
  <c r="G72" i="1"/>
  <c r="Q72" i="1" s="1"/>
  <c r="F72" i="1" s="1"/>
  <c r="G71" i="1"/>
  <c r="Q71" i="1" s="1"/>
  <c r="F71" i="1" s="1"/>
  <c r="G70" i="1"/>
  <c r="Q70" i="1" s="1"/>
  <c r="F70" i="1" s="1"/>
  <c r="G69" i="1"/>
  <c r="Q69" i="1" s="1"/>
  <c r="F69" i="1" s="1"/>
  <c r="G68" i="1"/>
  <c r="Q68" i="1" s="1"/>
  <c r="F68" i="1" s="1"/>
  <c r="G67" i="1"/>
  <c r="Q67" i="1" s="1"/>
  <c r="F67" i="1" s="1"/>
  <c r="G66" i="1"/>
  <c r="Q66" i="1" s="1"/>
  <c r="F66" i="1" s="1"/>
  <c r="G65" i="1"/>
  <c r="Q65" i="1" s="1"/>
  <c r="F65" i="1" s="1"/>
  <c r="G64" i="1"/>
  <c r="Q64" i="1" s="1"/>
  <c r="F64" i="1" s="1"/>
  <c r="G63" i="1"/>
  <c r="Q63" i="1" s="1"/>
  <c r="F63" i="1" s="1"/>
  <c r="G62" i="1"/>
  <c r="Q62" i="1" s="1"/>
  <c r="F62" i="1" s="1"/>
  <c r="G61" i="1"/>
  <c r="Q61" i="1" s="1"/>
  <c r="F61" i="1" s="1"/>
  <c r="G60" i="1"/>
  <c r="Q60" i="1" s="1"/>
  <c r="F60" i="1" s="1"/>
  <c r="G59" i="1"/>
  <c r="Q59" i="1" s="1"/>
  <c r="F59" i="1" s="1"/>
  <c r="Q58" i="1"/>
  <c r="G58" i="1"/>
  <c r="F58" i="1"/>
  <c r="G57" i="1"/>
  <c r="Q57" i="1" s="1"/>
  <c r="F57" i="1" s="1"/>
  <c r="Q56" i="1"/>
  <c r="G56" i="1"/>
  <c r="G55" i="1"/>
  <c r="Q55" i="1" s="1"/>
  <c r="F55" i="1" s="1"/>
  <c r="G54" i="1"/>
  <c r="Q54" i="1" s="1"/>
  <c r="F54" i="1" s="1"/>
  <c r="G53" i="1"/>
  <c r="Q53" i="1" s="1"/>
  <c r="F53" i="1" s="1"/>
  <c r="G52" i="1"/>
  <c r="Q52" i="1" s="1"/>
  <c r="F52" i="1" s="1"/>
  <c r="G51" i="1"/>
  <c r="Q51" i="1" s="1"/>
  <c r="F51" i="1" s="1"/>
  <c r="G50" i="1"/>
  <c r="Q50" i="1" s="1"/>
  <c r="F50" i="1" s="1"/>
  <c r="G49" i="1"/>
  <c r="Q49" i="1" s="1"/>
  <c r="F49" i="1" s="1"/>
  <c r="G48" i="1"/>
  <c r="Q48" i="1" s="1"/>
  <c r="F48" i="1" s="1"/>
  <c r="G47" i="1"/>
  <c r="Q47" i="1" s="1"/>
  <c r="F47" i="1" s="1"/>
  <c r="G46" i="1"/>
  <c r="Q46" i="1" s="1"/>
  <c r="F46" i="1" s="1"/>
  <c r="G45" i="1"/>
  <c r="Q45" i="1" s="1"/>
  <c r="F45" i="1" s="1"/>
  <c r="G44" i="1"/>
  <c r="Q44" i="1" s="1"/>
  <c r="F44" i="1" s="1"/>
  <c r="Q43" i="1"/>
  <c r="G43" i="1"/>
  <c r="F43" i="1"/>
  <c r="G42" i="1"/>
  <c r="Q42" i="1" s="1"/>
  <c r="F42" i="1" s="1"/>
  <c r="Q41" i="1"/>
  <c r="F41" i="1" s="1"/>
  <c r="G41" i="1"/>
  <c r="G40" i="1"/>
  <c r="Q40" i="1" s="1"/>
  <c r="F40" i="1" s="1"/>
  <c r="Q39" i="1"/>
  <c r="G39" i="1"/>
  <c r="F39" i="1"/>
  <c r="G38" i="1"/>
  <c r="Q38" i="1" s="1"/>
  <c r="F38" i="1" s="1"/>
  <c r="Q37" i="1"/>
  <c r="F37" i="1" s="1"/>
  <c r="G37" i="1"/>
  <c r="G36" i="1"/>
  <c r="Q36" i="1" s="1"/>
  <c r="F36" i="1" s="1"/>
  <c r="Q35" i="1"/>
  <c r="G35" i="1"/>
  <c r="F35" i="1"/>
  <c r="G34" i="1"/>
  <c r="Q34" i="1" s="1"/>
  <c r="F34" i="1" s="1"/>
  <c r="Q33" i="1"/>
  <c r="G33" i="1"/>
  <c r="G32" i="1"/>
  <c r="Q32" i="1" s="1"/>
  <c r="F32" i="1" s="1"/>
  <c r="G31" i="1"/>
  <c r="Q31" i="1" s="1"/>
  <c r="F31" i="1" s="1"/>
  <c r="G30" i="1"/>
  <c r="Q30" i="1" s="1"/>
  <c r="F30" i="1" s="1"/>
  <c r="G29" i="1"/>
  <c r="Q29" i="1" s="1"/>
  <c r="F29" i="1" s="1"/>
  <c r="G28" i="1"/>
  <c r="Q28" i="1" s="1"/>
  <c r="F28" i="1" s="1"/>
  <c r="G27" i="1"/>
  <c r="Q27" i="1" s="1"/>
  <c r="F27" i="1" s="1"/>
  <c r="Q26" i="1"/>
  <c r="G26" i="1"/>
  <c r="F26" i="1"/>
  <c r="G25" i="1"/>
  <c r="Q25" i="1" s="1"/>
  <c r="F25" i="1" s="1"/>
  <c r="Q24" i="1"/>
  <c r="F24" i="1" s="1"/>
  <c r="G24" i="1"/>
  <c r="G23" i="1"/>
  <c r="Q23" i="1" s="1"/>
  <c r="F23" i="1" s="1"/>
  <c r="Q22" i="1"/>
  <c r="G22" i="1"/>
  <c r="F22" i="1"/>
  <c r="G21" i="1"/>
  <c r="Q21" i="1" s="1"/>
  <c r="F21" i="1" s="1"/>
  <c r="Q20" i="1"/>
  <c r="F20" i="1" s="1"/>
  <c r="G20" i="1"/>
  <c r="G19" i="1"/>
  <c r="Q19" i="1" s="1"/>
  <c r="F19" i="1" s="1"/>
  <c r="Q18" i="1"/>
  <c r="G18" i="1"/>
  <c r="F18" i="1"/>
  <c r="G17" i="1"/>
  <c r="Q17" i="1" s="1"/>
  <c r="F17" i="1" s="1"/>
  <c r="G16" i="1"/>
  <c r="Q16" i="1" s="1"/>
  <c r="F16" i="1" s="1"/>
  <c r="G15" i="1"/>
  <c r="Q15" i="1" s="1"/>
  <c r="F15" i="1" s="1"/>
  <c r="G14" i="1"/>
  <c r="Q14" i="1" s="1"/>
  <c r="F14" i="1" s="1"/>
  <c r="G13" i="1"/>
  <c r="Q13" i="1" s="1"/>
  <c r="E13" i="1"/>
  <c r="E78" i="1" s="1"/>
  <c r="G12" i="1"/>
  <c r="Q12" i="1" s="1"/>
  <c r="F12" i="1" s="1"/>
  <c r="G11" i="1"/>
  <c r="Q11" i="1" s="1"/>
  <c r="F11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G10" i="1"/>
  <c r="E82" i="6"/>
  <c r="E147" i="6" s="1"/>
  <c r="E13" i="6"/>
  <c r="E82" i="8"/>
  <c r="E147" i="8" s="1"/>
  <c r="E13" i="8"/>
  <c r="E78" i="8" s="1"/>
  <c r="K79" i="8"/>
  <c r="X147" i="8"/>
  <c r="W147" i="8"/>
  <c r="V147" i="8"/>
  <c r="U147" i="8"/>
  <c r="S147" i="8"/>
  <c r="O147" i="8"/>
  <c r="N147" i="8"/>
  <c r="M147" i="8"/>
  <c r="I147" i="8"/>
  <c r="H147" i="8"/>
  <c r="G147" i="8"/>
  <c r="P146" i="8"/>
  <c r="K146" i="8"/>
  <c r="P145" i="8"/>
  <c r="K145" i="8"/>
  <c r="P144" i="8"/>
  <c r="K144" i="8"/>
  <c r="P143" i="8"/>
  <c r="K143" i="8"/>
  <c r="P142" i="8"/>
  <c r="K142" i="8"/>
  <c r="P141" i="8"/>
  <c r="K141" i="8"/>
  <c r="P140" i="8"/>
  <c r="K140" i="8"/>
  <c r="P139" i="8"/>
  <c r="K139" i="8"/>
  <c r="P138" i="8"/>
  <c r="K138" i="8"/>
  <c r="P137" i="8"/>
  <c r="K137" i="8"/>
  <c r="P136" i="8"/>
  <c r="K136" i="8"/>
  <c r="P135" i="8"/>
  <c r="K135" i="8"/>
  <c r="P134" i="8"/>
  <c r="K134" i="8"/>
  <c r="P133" i="8"/>
  <c r="K133" i="8"/>
  <c r="P132" i="8"/>
  <c r="K132" i="8"/>
  <c r="P131" i="8"/>
  <c r="K131" i="8"/>
  <c r="P130" i="8"/>
  <c r="K130" i="8"/>
  <c r="P129" i="8"/>
  <c r="K129" i="8"/>
  <c r="P128" i="8"/>
  <c r="K128" i="8"/>
  <c r="P127" i="8"/>
  <c r="K127" i="8"/>
  <c r="P126" i="8"/>
  <c r="K126" i="8"/>
  <c r="P125" i="8"/>
  <c r="K125" i="8"/>
  <c r="P124" i="8"/>
  <c r="K124" i="8"/>
  <c r="P123" i="8"/>
  <c r="K123" i="8"/>
  <c r="P122" i="8"/>
  <c r="K122" i="8"/>
  <c r="P121" i="8"/>
  <c r="K121" i="8"/>
  <c r="P120" i="8"/>
  <c r="K120" i="8"/>
  <c r="P119" i="8"/>
  <c r="K119" i="8"/>
  <c r="P118" i="8"/>
  <c r="K118" i="8"/>
  <c r="P117" i="8"/>
  <c r="K117" i="8"/>
  <c r="P116" i="8"/>
  <c r="K116" i="8"/>
  <c r="P115" i="8"/>
  <c r="K115" i="8"/>
  <c r="P114" i="8"/>
  <c r="K114" i="8"/>
  <c r="P113" i="8"/>
  <c r="K113" i="8"/>
  <c r="P112" i="8"/>
  <c r="K112" i="8"/>
  <c r="P111" i="8"/>
  <c r="K111" i="8"/>
  <c r="P110" i="8"/>
  <c r="K110" i="8"/>
  <c r="P109" i="8"/>
  <c r="K109" i="8"/>
  <c r="P108" i="8"/>
  <c r="K108" i="8"/>
  <c r="P107" i="8"/>
  <c r="K107" i="8"/>
  <c r="P106" i="8"/>
  <c r="K106" i="8"/>
  <c r="P105" i="8"/>
  <c r="K105" i="8"/>
  <c r="P104" i="8"/>
  <c r="K104" i="8"/>
  <c r="P103" i="8"/>
  <c r="K103" i="8"/>
  <c r="P102" i="8"/>
  <c r="K102" i="8"/>
  <c r="P101" i="8"/>
  <c r="K101" i="8"/>
  <c r="P100" i="8"/>
  <c r="K100" i="8"/>
  <c r="P99" i="8"/>
  <c r="K99" i="8"/>
  <c r="P98" i="8"/>
  <c r="K98" i="8"/>
  <c r="P97" i="8"/>
  <c r="K97" i="8"/>
  <c r="P96" i="8"/>
  <c r="K96" i="8"/>
  <c r="P95" i="8"/>
  <c r="K95" i="8"/>
  <c r="P94" i="8"/>
  <c r="K94" i="8"/>
  <c r="P93" i="8"/>
  <c r="K93" i="8"/>
  <c r="P92" i="8"/>
  <c r="K92" i="8"/>
  <c r="P91" i="8"/>
  <c r="K91" i="8"/>
  <c r="P90" i="8"/>
  <c r="K90" i="8"/>
  <c r="P89" i="8"/>
  <c r="K89" i="8"/>
  <c r="P88" i="8"/>
  <c r="K88" i="8"/>
  <c r="P87" i="8"/>
  <c r="K87" i="8"/>
  <c r="P86" i="8"/>
  <c r="K86" i="8"/>
  <c r="P85" i="8"/>
  <c r="K85" i="8"/>
  <c r="P84" i="8"/>
  <c r="K84" i="8"/>
  <c r="P83" i="8"/>
  <c r="K83" i="8"/>
  <c r="T82" i="8"/>
  <c r="T147" i="8" s="1"/>
  <c r="L82" i="8"/>
  <c r="L147" i="8" s="1"/>
  <c r="J82" i="8"/>
  <c r="J147" i="8" s="1"/>
  <c r="P81" i="8"/>
  <c r="K81" i="8"/>
  <c r="P80" i="8"/>
  <c r="K80" i="8"/>
  <c r="C80" i="8"/>
  <c r="C81" i="8" s="1"/>
  <c r="C82" i="8" s="1"/>
  <c r="C83" i="8" s="1"/>
  <c r="C84" i="8" s="1"/>
  <c r="C85" i="8" s="1"/>
  <c r="C86" i="8" s="1"/>
  <c r="C87" i="8" s="1"/>
  <c r="C88" i="8" s="1"/>
  <c r="P79" i="8"/>
  <c r="Q79" i="8" s="1"/>
  <c r="P78" i="8"/>
  <c r="O78" i="8"/>
  <c r="N78" i="8"/>
  <c r="M78" i="8"/>
  <c r="L78" i="8"/>
  <c r="K78" i="8"/>
  <c r="J78" i="8"/>
  <c r="I78" i="8"/>
  <c r="H78" i="8"/>
  <c r="G77" i="8"/>
  <c r="Q77" i="8" s="1"/>
  <c r="F77" i="8" s="1"/>
  <c r="G76" i="8"/>
  <c r="Q76" i="8" s="1"/>
  <c r="F76" i="8" s="1"/>
  <c r="G75" i="8"/>
  <c r="Q75" i="8" s="1"/>
  <c r="F75" i="8" s="1"/>
  <c r="G74" i="8"/>
  <c r="Q74" i="8" s="1"/>
  <c r="F74" i="8" s="1"/>
  <c r="G73" i="8"/>
  <c r="Q73" i="8" s="1"/>
  <c r="F73" i="8" s="1"/>
  <c r="G72" i="8"/>
  <c r="Q72" i="8" s="1"/>
  <c r="F72" i="8" s="1"/>
  <c r="G71" i="8"/>
  <c r="Q71" i="8" s="1"/>
  <c r="F71" i="8" s="1"/>
  <c r="G70" i="8"/>
  <c r="Q70" i="8" s="1"/>
  <c r="F70" i="8" s="1"/>
  <c r="G69" i="8"/>
  <c r="Q69" i="8" s="1"/>
  <c r="F69" i="8" s="1"/>
  <c r="G68" i="8"/>
  <c r="Q68" i="8" s="1"/>
  <c r="F68" i="8" s="1"/>
  <c r="G67" i="8"/>
  <c r="Q67" i="8" s="1"/>
  <c r="F67" i="8" s="1"/>
  <c r="G66" i="8"/>
  <c r="Q66" i="8" s="1"/>
  <c r="F66" i="8" s="1"/>
  <c r="G65" i="8"/>
  <c r="Q65" i="8" s="1"/>
  <c r="F65" i="8" s="1"/>
  <c r="G64" i="8"/>
  <c r="Q64" i="8" s="1"/>
  <c r="F64" i="8" s="1"/>
  <c r="G63" i="8"/>
  <c r="Q63" i="8" s="1"/>
  <c r="F63" i="8" s="1"/>
  <c r="G62" i="8"/>
  <c r="Q62" i="8" s="1"/>
  <c r="F62" i="8" s="1"/>
  <c r="G61" i="8"/>
  <c r="Q61" i="8" s="1"/>
  <c r="F61" i="8" s="1"/>
  <c r="G60" i="8"/>
  <c r="Q60" i="8" s="1"/>
  <c r="F60" i="8" s="1"/>
  <c r="G59" i="8"/>
  <c r="Q59" i="8" s="1"/>
  <c r="F59" i="8" s="1"/>
  <c r="G58" i="8"/>
  <c r="Q58" i="8" s="1"/>
  <c r="F58" i="8" s="1"/>
  <c r="G57" i="8"/>
  <c r="Q57" i="8" s="1"/>
  <c r="F57" i="8" s="1"/>
  <c r="G56" i="8"/>
  <c r="Q56" i="8" s="1"/>
  <c r="G55" i="8"/>
  <c r="Q55" i="8" s="1"/>
  <c r="F55" i="8" s="1"/>
  <c r="G54" i="8"/>
  <c r="Q54" i="8" s="1"/>
  <c r="F54" i="8" s="1"/>
  <c r="G53" i="8"/>
  <c r="Q53" i="8" s="1"/>
  <c r="F53" i="8" s="1"/>
  <c r="G52" i="8"/>
  <c r="Q52" i="8" s="1"/>
  <c r="F52" i="8" s="1"/>
  <c r="G51" i="8"/>
  <c r="Q51" i="8" s="1"/>
  <c r="F51" i="8" s="1"/>
  <c r="G50" i="8"/>
  <c r="Q50" i="8" s="1"/>
  <c r="F50" i="8" s="1"/>
  <c r="G49" i="8"/>
  <c r="Q49" i="8" s="1"/>
  <c r="F49" i="8" s="1"/>
  <c r="G48" i="8"/>
  <c r="Q48" i="8" s="1"/>
  <c r="F48" i="8" s="1"/>
  <c r="G47" i="8"/>
  <c r="Q47" i="8" s="1"/>
  <c r="F47" i="8" s="1"/>
  <c r="G46" i="8"/>
  <c r="Q46" i="8" s="1"/>
  <c r="F46" i="8" s="1"/>
  <c r="G45" i="8"/>
  <c r="Q45" i="8" s="1"/>
  <c r="F45" i="8" s="1"/>
  <c r="G44" i="8"/>
  <c r="Q44" i="8" s="1"/>
  <c r="F44" i="8" s="1"/>
  <c r="G43" i="8"/>
  <c r="Q43" i="8" s="1"/>
  <c r="F43" i="8" s="1"/>
  <c r="G42" i="8"/>
  <c r="Q42" i="8" s="1"/>
  <c r="F42" i="8" s="1"/>
  <c r="G41" i="8"/>
  <c r="Q41" i="8" s="1"/>
  <c r="F41" i="8" s="1"/>
  <c r="G40" i="8"/>
  <c r="Q40" i="8" s="1"/>
  <c r="F40" i="8" s="1"/>
  <c r="G39" i="8"/>
  <c r="Q39" i="8" s="1"/>
  <c r="F39" i="8" s="1"/>
  <c r="G38" i="8"/>
  <c r="Q38" i="8" s="1"/>
  <c r="F38" i="8" s="1"/>
  <c r="G37" i="8"/>
  <c r="Q37" i="8" s="1"/>
  <c r="F37" i="8" s="1"/>
  <c r="G36" i="8"/>
  <c r="Q36" i="8" s="1"/>
  <c r="F36" i="8" s="1"/>
  <c r="G35" i="8"/>
  <c r="Q35" i="8" s="1"/>
  <c r="F35" i="8" s="1"/>
  <c r="G34" i="8"/>
  <c r="Q34" i="8" s="1"/>
  <c r="F34" i="8" s="1"/>
  <c r="G33" i="8"/>
  <c r="Q33" i="8" s="1"/>
  <c r="G32" i="8"/>
  <c r="Q32" i="8" s="1"/>
  <c r="F32" i="8" s="1"/>
  <c r="G31" i="8"/>
  <c r="Q31" i="8" s="1"/>
  <c r="F31" i="8" s="1"/>
  <c r="G30" i="8"/>
  <c r="Q30" i="8" s="1"/>
  <c r="F30" i="8" s="1"/>
  <c r="G29" i="8"/>
  <c r="Q29" i="8" s="1"/>
  <c r="F29" i="8" s="1"/>
  <c r="G28" i="8"/>
  <c r="Q28" i="8" s="1"/>
  <c r="F28" i="8" s="1"/>
  <c r="G27" i="8"/>
  <c r="Q27" i="8" s="1"/>
  <c r="F27" i="8" s="1"/>
  <c r="G26" i="8"/>
  <c r="Q26" i="8" s="1"/>
  <c r="F26" i="8" s="1"/>
  <c r="G25" i="8"/>
  <c r="Q25" i="8" s="1"/>
  <c r="F25" i="8" s="1"/>
  <c r="G24" i="8"/>
  <c r="Q24" i="8" s="1"/>
  <c r="F24" i="8" s="1"/>
  <c r="G23" i="8"/>
  <c r="Q23" i="8" s="1"/>
  <c r="F23" i="8" s="1"/>
  <c r="G22" i="8"/>
  <c r="Q22" i="8" s="1"/>
  <c r="F22" i="8" s="1"/>
  <c r="G21" i="8"/>
  <c r="Q21" i="8" s="1"/>
  <c r="F21" i="8" s="1"/>
  <c r="G20" i="8"/>
  <c r="Q20" i="8" s="1"/>
  <c r="F20" i="8" s="1"/>
  <c r="G19" i="8"/>
  <c r="Q19" i="8" s="1"/>
  <c r="F19" i="8" s="1"/>
  <c r="G18" i="8"/>
  <c r="Q18" i="8" s="1"/>
  <c r="F18" i="8" s="1"/>
  <c r="G17" i="8"/>
  <c r="Q17" i="8" s="1"/>
  <c r="F17" i="8" s="1"/>
  <c r="G16" i="8"/>
  <c r="Q16" i="8" s="1"/>
  <c r="F16" i="8" s="1"/>
  <c r="G15" i="8"/>
  <c r="Q15" i="8" s="1"/>
  <c r="F15" i="8" s="1"/>
  <c r="G14" i="8"/>
  <c r="Q14" i="8" s="1"/>
  <c r="F14" i="8" s="1"/>
  <c r="G13" i="8"/>
  <c r="Q13" i="8" s="1"/>
  <c r="F13" i="8" s="1"/>
  <c r="G12" i="8"/>
  <c r="Q12" i="8" s="1"/>
  <c r="F12" i="8" s="1"/>
  <c r="G11" i="8"/>
  <c r="Q11" i="8" s="1"/>
  <c r="F11" i="8" s="1"/>
  <c r="C11" i="8"/>
  <c r="C12" i="8" s="1"/>
  <c r="C13" i="8" s="1"/>
  <c r="C14" i="8" s="1"/>
  <c r="C15" i="8" s="1"/>
  <c r="C16" i="8" s="1"/>
  <c r="C17" i="8" s="1"/>
  <c r="C18" i="8" s="1"/>
  <c r="C19" i="8" s="1"/>
  <c r="C20" i="8" s="1"/>
  <c r="G10" i="8"/>
  <c r="X147" i="6"/>
  <c r="W147" i="6"/>
  <c r="V147" i="6"/>
  <c r="U147" i="6"/>
  <c r="S147" i="6"/>
  <c r="O147" i="6"/>
  <c r="N147" i="6"/>
  <c r="M147" i="6"/>
  <c r="I147" i="6"/>
  <c r="H147" i="6"/>
  <c r="G147" i="6"/>
  <c r="P146" i="6"/>
  <c r="K146" i="6"/>
  <c r="P145" i="6"/>
  <c r="K145" i="6"/>
  <c r="P144" i="6"/>
  <c r="K144" i="6"/>
  <c r="P143" i="6"/>
  <c r="K143" i="6"/>
  <c r="P142" i="6"/>
  <c r="K142" i="6"/>
  <c r="P141" i="6"/>
  <c r="K141" i="6"/>
  <c r="P140" i="6"/>
  <c r="K140" i="6"/>
  <c r="P139" i="6"/>
  <c r="K139" i="6"/>
  <c r="P138" i="6"/>
  <c r="K138" i="6"/>
  <c r="P137" i="6"/>
  <c r="K137" i="6"/>
  <c r="P136" i="6"/>
  <c r="K136" i="6"/>
  <c r="P135" i="6"/>
  <c r="K135" i="6"/>
  <c r="P134" i="6"/>
  <c r="K134" i="6"/>
  <c r="P133" i="6"/>
  <c r="K133" i="6"/>
  <c r="P132" i="6"/>
  <c r="K132" i="6"/>
  <c r="P131" i="6"/>
  <c r="K131" i="6"/>
  <c r="P130" i="6"/>
  <c r="K130" i="6"/>
  <c r="P129" i="6"/>
  <c r="K129" i="6"/>
  <c r="P128" i="6"/>
  <c r="K128" i="6"/>
  <c r="P127" i="6"/>
  <c r="K127" i="6"/>
  <c r="P126" i="6"/>
  <c r="K126" i="6"/>
  <c r="P125" i="6"/>
  <c r="K125" i="6"/>
  <c r="P124" i="6"/>
  <c r="K124" i="6"/>
  <c r="P123" i="6"/>
  <c r="K123" i="6"/>
  <c r="P122" i="6"/>
  <c r="K122" i="6"/>
  <c r="P121" i="6"/>
  <c r="K121" i="6"/>
  <c r="P120" i="6"/>
  <c r="K120" i="6"/>
  <c r="P119" i="6"/>
  <c r="K119" i="6"/>
  <c r="P118" i="6"/>
  <c r="K118" i="6"/>
  <c r="P117" i="6"/>
  <c r="K117" i="6"/>
  <c r="P116" i="6"/>
  <c r="K116" i="6"/>
  <c r="P115" i="6"/>
  <c r="K115" i="6"/>
  <c r="P114" i="6"/>
  <c r="K114" i="6"/>
  <c r="P113" i="6"/>
  <c r="K113" i="6"/>
  <c r="P112" i="6"/>
  <c r="K112" i="6"/>
  <c r="P111" i="6"/>
  <c r="K111" i="6"/>
  <c r="P110" i="6"/>
  <c r="K110" i="6"/>
  <c r="P109" i="6"/>
  <c r="K109" i="6"/>
  <c r="P108" i="6"/>
  <c r="K108" i="6"/>
  <c r="P107" i="6"/>
  <c r="K107" i="6"/>
  <c r="P106" i="6"/>
  <c r="K106" i="6"/>
  <c r="P105" i="6"/>
  <c r="K105" i="6"/>
  <c r="P104" i="6"/>
  <c r="K104" i="6"/>
  <c r="P103" i="6"/>
  <c r="K103" i="6"/>
  <c r="P102" i="6"/>
  <c r="K102" i="6"/>
  <c r="P101" i="6"/>
  <c r="K101" i="6"/>
  <c r="P100" i="6"/>
  <c r="K100" i="6"/>
  <c r="P99" i="6"/>
  <c r="K99" i="6"/>
  <c r="P98" i="6"/>
  <c r="K98" i="6"/>
  <c r="P97" i="6"/>
  <c r="K97" i="6"/>
  <c r="P96" i="6"/>
  <c r="K96" i="6"/>
  <c r="P95" i="6"/>
  <c r="K95" i="6"/>
  <c r="P94" i="6"/>
  <c r="K94" i="6"/>
  <c r="P93" i="6"/>
  <c r="K93" i="6"/>
  <c r="P92" i="6"/>
  <c r="K92" i="6"/>
  <c r="P91" i="6"/>
  <c r="K91" i="6"/>
  <c r="P90" i="6"/>
  <c r="K90" i="6"/>
  <c r="P89" i="6"/>
  <c r="K89" i="6"/>
  <c r="P88" i="6"/>
  <c r="K88" i="6"/>
  <c r="P87" i="6"/>
  <c r="K87" i="6"/>
  <c r="P86" i="6"/>
  <c r="K86" i="6"/>
  <c r="P85" i="6"/>
  <c r="K85" i="6"/>
  <c r="P84" i="6"/>
  <c r="K84" i="6"/>
  <c r="P83" i="6"/>
  <c r="K83" i="6"/>
  <c r="T82" i="6"/>
  <c r="T147" i="6" s="1"/>
  <c r="L82" i="6"/>
  <c r="L147" i="6" s="1"/>
  <c r="K82" i="6"/>
  <c r="J82" i="6"/>
  <c r="J147" i="6" s="1"/>
  <c r="P81" i="6"/>
  <c r="K81" i="6"/>
  <c r="P80" i="6"/>
  <c r="K80" i="6"/>
  <c r="C80" i="6"/>
  <c r="C81" i="6" s="1"/>
  <c r="C82" i="6" s="1"/>
  <c r="C83" i="6" s="1"/>
  <c r="C84" i="6" s="1"/>
  <c r="C85" i="6" s="1"/>
  <c r="C86" i="6" s="1"/>
  <c r="C87" i="6" s="1"/>
  <c r="C88" i="6" s="1"/>
  <c r="P79" i="6"/>
  <c r="K79" i="6"/>
  <c r="P78" i="6"/>
  <c r="O78" i="6"/>
  <c r="N78" i="6"/>
  <c r="M78" i="6"/>
  <c r="L78" i="6"/>
  <c r="K78" i="6"/>
  <c r="J78" i="6"/>
  <c r="I78" i="6"/>
  <c r="H78" i="6"/>
  <c r="E78" i="6"/>
  <c r="G77" i="6"/>
  <c r="Q77" i="6" s="1"/>
  <c r="F77" i="6" s="1"/>
  <c r="G76" i="6"/>
  <c r="Q76" i="6" s="1"/>
  <c r="F76" i="6" s="1"/>
  <c r="G75" i="6"/>
  <c r="Q75" i="6" s="1"/>
  <c r="F75" i="6" s="1"/>
  <c r="G74" i="6"/>
  <c r="Q74" i="6" s="1"/>
  <c r="F74" i="6" s="1"/>
  <c r="G73" i="6"/>
  <c r="Q73" i="6" s="1"/>
  <c r="F73" i="6" s="1"/>
  <c r="G72" i="6"/>
  <c r="Q72" i="6" s="1"/>
  <c r="F72" i="6" s="1"/>
  <c r="G71" i="6"/>
  <c r="Q71" i="6" s="1"/>
  <c r="F71" i="6" s="1"/>
  <c r="G70" i="6"/>
  <c r="Q70" i="6" s="1"/>
  <c r="F70" i="6" s="1"/>
  <c r="G69" i="6"/>
  <c r="Q69" i="6" s="1"/>
  <c r="F69" i="6" s="1"/>
  <c r="G68" i="6"/>
  <c r="Q68" i="6" s="1"/>
  <c r="F68" i="6" s="1"/>
  <c r="G67" i="6"/>
  <c r="Q67" i="6" s="1"/>
  <c r="F67" i="6" s="1"/>
  <c r="G66" i="6"/>
  <c r="Q66" i="6" s="1"/>
  <c r="F66" i="6" s="1"/>
  <c r="G65" i="6"/>
  <c r="Q65" i="6" s="1"/>
  <c r="F65" i="6" s="1"/>
  <c r="G64" i="6"/>
  <c r="Q64" i="6" s="1"/>
  <c r="F64" i="6" s="1"/>
  <c r="G63" i="6"/>
  <c r="Q63" i="6" s="1"/>
  <c r="F63" i="6" s="1"/>
  <c r="G62" i="6"/>
  <c r="Q62" i="6" s="1"/>
  <c r="F62" i="6" s="1"/>
  <c r="G61" i="6"/>
  <c r="Q61" i="6" s="1"/>
  <c r="F61" i="6" s="1"/>
  <c r="G60" i="6"/>
  <c r="Q60" i="6" s="1"/>
  <c r="F60" i="6" s="1"/>
  <c r="G59" i="6"/>
  <c r="Q59" i="6" s="1"/>
  <c r="F59" i="6" s="1"/>
  <c r="G58" i="6"/>
  <c r="Q58" i="6" s="1"/>
  <c r="F58" i="6" s="1"/>
  <c r="G57" i="6"/>
  <c r="Q57" i="6" s="1"/>
  <c r="F57" i="6" s="1"/>
  <c r="G56" i="6"/>
  <c r="Q56" i="6" s="1"/>
  <c r="G55" i="6"/>
  <c r="Q55" i="6" s="1"/>
  <c r="F55" i="6" s="1"/>
  <c r="G54" i="6"/>
  <c r="Q54" i="6" s="1"/>
  <c r="F54" i="6" s="1"/>
  <c r="G53" i="6"/>
  <c r="Q53" i="6" s="1"/>
  <c r="F53" i="6" s="1"/>
  <c r="Q52" i="6"/>
  <c r="F52" i="6" s="1"/>
  <c r="G52" i="6"/>
  <c r="G51" i="6"/>
  <c r="Q51" i="6" s="1"/>
  <c r="F51" i="6" s="1"/>
  <c r="Q50" i="6"/>
  <c r="F50" i="6" s="1"/>
  <c r="G50" i="6"/>
  <c r="G49" i="6"/>
  <c r="Q49" i="6" s="1"/>
  <c r="F49" i="6" s="1"/>
  <c r="Q48" i="6"/>
  <c r="F48" i="6" s="1"/>
  <c r="G48" i="6"/>
  <c r="G47" i="6"/>
  <c r="Q47" i="6" s="1"/>
  <c r="F47" i="6" s="1"/>
  <c r="Q46" i="6"/>
  <c r="F46" i="6" s="1"/>
  <c r="G46" i="6"/>
  <c r="G45" i="6"/>
  <c r="Q45" i="6" s="1"/>
  <c r="F45" i="6" s="1"/>
  <c r="Q44" i="6"/>
  <c r="F44" i="6" s="1"/>
  <c r="G44" i="6"/>
  <c r="G43" i="6"/>
  <c r="Q43" i="6" s="1"/>
  <c r="F43" i="6" s="1"/>
  <c r="Q42" i="6"/>
  <c r="F42" i="6" s="1"/>
  <c r="G42" i="6"/>
  <c r="G41" i="6"/>
  <c r="Q41" i="6" s="1"/>
  <c r="F41" i="6" s="1"/>
  <c r="G40" i="6"/>
  <c r="Q40" i="6" s="1"/>
  <c r="F40" i="6" s="1"/>
  <c r="G39" i="6"/>
  <c r="Q39" i="6" s="1"/>
  <c r="F39" i="6" s="1"/>
  <c r="G38" i="6"/>
  <c r="Q38" i="6" s="1"/>
  <c r="F38" i="6" s="1"/>
  <c r="G37" i="6"/>
  <c r="Q37" i="6" s="1"/>
  <c r="F37" i="6" s="1"/>
  <c r="G36" i="6"/>
  <c r="Q36" i="6" s="1"/>
  <c r="F36" i="6" s="1"/>
  <c r="G35" i="6"/>
  <c r="Q35" i="6" s="1"/>
  <c r="F35" i="6" s="1"/>
  <c r="G34" i="6"/>
  <c r="Q34" i="6" s="1"/>
  <c r="F34" i="6" s="1"/>
  <c r="G33" i="6"/>
  <c r="Q33" i="6" s="1"/>
  <c r="G32" i="6"/>
  <c r="Q32" i="6" s="1"/>
  <c r="F32" i="6" s="1"/>
  <c r="G31" i="6"/>
  <c r="Q31" i="6" s="1"/>
  <c r="F31" i="6" s="1"/>
  <c r="G30" i="6"/>
  <c r="Q30" i="6" s="1"/>
  <c r="F30" i="6" s="1"/>
  <c r="G29" i="6"/>
  <c r="Q29" i="6" s="1"/>
  <c r="F29" i="6" s="1"/>
  <c r="G28" i="6"/>
  <c r="Q28" i="6" s="1"/>
  <c r="F28" i="6" s="1"/>
  <c r="G27" i="6"/>
  <c r="Q27" i="6" s="1"/>
  <c r="F27" i="6" s="1"/>
  <c r="G26" i="6"/>
  <c r="Q26" i="6" s="1"/>
  <c r="F26" i="6" s="1"/>
  <c r="G25" i="6"/>
  <c r="Q25" i="6" s="1"/>
  <c r="F25" i="6" s="1"/>
  <c r="G24" i="6"/>
  <c r="Q24" i="6" s="1"/>
  <c r="F24" i="6" s="1"/>
  <c r="G23" i="6"/>
  <c r="Q23" i="6" s="1"/>
  <c r="F23" i="6" s="1"/>
  <c r="G22" i="6"/>
  <c r="Q22" i="6" s="1"/>
  <c r="F22" i="6" s="1"/>
  <c r="G21" i="6"/>
  <c r="Q21" i="6" s="1"/>
  <c r="F21" i="6" s="1"/>
  <c r="G20" i="6"/>
  <c r="Q20" i="6" s="1"/>
  <c r="F20" i="6" s="1"/>
  <c r="G19" i="6"/>
  <c r="Q19" i="6" s="1"/>
  <c r="F19" i="6" s="1"/>
  <c r="G18" i="6"/>
  <c r="Q18" i="6" s="1"/>
  <c r="F18" i="6" s="1"/>
  <c r="G17" i="6"/>
  <c r="Q17" i="6" s="1"/>
  <c r="F17" i="6" s="1"/>
  <c r="G16" i="6"/>
  <c r="Q16" i="6" s="1"/>
  <c r="F16" i="6" s="1"/>
  <c r="G15" i="6"/>
  <c r="Q15" i="6" s="1"/>
  <c r="F15" i="6" s="1"/>
  <c r="G14" i="6"/>
  <c r="Q14" i="6" s="1"/>
  <c r="F14" i="6" s="1"/>
  <c r="G13" i="6"/>
  <c r="Q13" i="6" s="1"/>
  <c r="F13" i="6" s="1"/>
  <c r="G12" i="6"/>
  <c r="Q12" i="6" s="1"/>
  <c r="F12" i="6" s="1"/>
  <c r="G11" i="6"/>
  <c r="Q11" i="6" s="1"/>
  <c r="F11" i="6" s="1"/>
  <c r="C11" i="6"/>
  <c r="C12" i="6" s="1"/>
  <c r="C13" i="6" s="1"/>
  <c r="C14" i="6" s="1"/>
  <c r="C15" i="6" s="1"/>
  <c r="C16" i="6" s="1"/>
  <c r="C17" i="6" s="1"/>
  <c r="C18" i="6" s="1"/>
  <c r="C19" i="6" s="1"/>
  <c r="G10" i="6"/>
  <c r="X149" i="1"/>
  <c r="G78" i="8" l="1"/>
  <c r="K82" i="8"/>
  <c r="G78" i="1"/>
  <c r="Q83" i="8"/>
  <c r="F83" i="8" s="1"/>
  <c r="Q85" i="8"/>
  <c r="F85" i="8" s="1"/>
  <c r="Q87" i="8"/>
  <c r="F87" i="8" s="1"/>
  <c r="Q89" i="8"/>
  <c r="F89" i="8" s="1"/>
  <c r="Q91" i="8"/>
  <c r="F91" i="8" s="1"/>
  <c r="Q93" i="8"/>
  <c r="F93" i="8" s="1"/>
  <c r="Q95" i="8"/>
  <c r="F95" i="8" s="1"/>
  <c r="Q97" i="8"/>
  <c r="F97" i="8" s="1"/>
  <c r="Q99" i="8"/>
  <c r="F99" i="8" s="1"/>
  <c r="Q101" i="8"/>
  <c r="F101" i="8" s="1"/>
  <c r="Q103" i="8"/>
  <c r="F103" i="8" s="1"/>
  <c r="Q105" i="8"/>
  <c r="F105" i="8" s="1"/>
  <c r="Q107" i="8"/>
  <c r="F107" i="8" s="1"/>
  <c r="Q109" i="8"/>
  <c r="F109" i="8" s="1"/>
  <c r="Q111" i="8"/>
  <c r="F111" i="8" s="1"/>
  <c r="Q113" i="8"/>
  <c r="F113" i="8" s="1"/>
  <c r="Q115" i="8"/>
  <c r="F115" i="8" s="1"/>
  <c r="Q117" i="8"/>
  <c r="F117" i="8" s="1"/>
  <c r="Q119" i="8"/>
  <c r="F119" i="8" s="1"/>
  <c r="Q121" i="8"/>
  <c r="F121" i="8" s="1"/>
  <c r="Q123" i="8"/>
  <c r="F123" i="8" s="1"/>
  <c r="Q125" i="8"/>
  <c r="Q127" i="8"/>
  <c r="F127" i="8" s="1"/>
  <c r="Q129" i="8"/>
  <c r="F129" i="8" s="1"/>
  <c r="Q131" i="8"/>
  <c r="F131" i="8" s="1"/>
  <c r="Q133" i="8"/>
  <c r="F133" i="8" s="1"/>
  <c r="Q135" i="8"/>
  <c r="F135" i="8" s="1"/>
  <c r="Q137" i="8"/>
  <c r="F137" i="8" s="1"/>
  <c r="Q139" i="8"/>
  <c r="F139" i="8" s="1"/>
  <c r="Q141" i="8"/>
  <c r="F141" i="8" s="1"/>
  <c r="Q143" i="8"/>
  <c r="F143" i="8" s="1"/>
  <c r="Q145" i="8"/>
  <c r="F145" i="8" s="1"/>
  <c r="F13" i="1"/>
  <c r="Q79" i="1"/>
  <c r="Q83" i="1"/>
  <c r="F83" i="1" s="1"/>
  <c r="Q85" i="1"/>
  <c r="F85" i="1" s="1"/>
  <c r="Q87" i="1"/>
  <c r="F87" i="1" s="1"/>
  <c r="Q89" i="1"/>
  <c r="F89" i="1" s="1"/>
  <c r="Q91" i="1"/>
  <c r="F91" i="1" s="1"/>
  <c r="Q93" i="1"/>
  <c r="F93" i="1" s="1"/>
  <c r="Q95" i="1"/>
  <c r="F95" i="1" s="1"/>
  <c r="Q97" i="1"/>
  <c r="F97" i="1" s="1"/>
  <c r="Q99" i="1"/>
  <c r="F99" i="1" s="1"/>
  <c r="Q101" i="1"/>
  <c r="F101" i="1" s="1"/>
  <c r="Q103" i="1"/>
  <c r="F103" i="1" s="1"/>
  <c r="Q105" i="1"/>
  <c r="F105" i="1" s="1"/>
  <c r="Q107" i="1"/>
  <c r="F107" i="1" s="1"/>
  <c r="Q109" i="1"/>
  <c r="F109" i="1" s="1"/>
  <c r="Q111" i="1"/>
  <c r="F111" i="1" s="1"/>
  <c r="Q113" i="1"/>
  <c r="F113" i="1" s="1"/>
  <c r="Q115" i="1"/>
  <c r="F115" i="1" s="1"/>
  <c r="Q117" i="1"/>
  <c r="F117" i="1" s="1"/>
  <c r="Q119" i="1"/>
  <c r="F119" i="1" s="1"/>
  <c r="Q121" i="1"/>
  <c r="F121" i="1" s="1"/>
  <c r="Q123" i="1"/>
  <c r="F123" i="1" s="1"/>
  <c r="Q125" i="1"/>
  <c r="Q127" i="1"/>
  <c r="F127" i="1" s="1"/>
  <c r="Q129" i="1"/>
  <c r="F129" i="1" s="1"/>
  <c r="Q131" i="1"/>
  <c r="F131" i="1" s="1"/>
  <c r="Q133" i="1"/>
  <c r="F133" i="1" s="1"/>
  <c r="Q135" i="1"/>
  <c r="F135" i="1" s="1"/>
  <c r="Q137" i="1"/>
  <c r="F137" i="1" s="1"/>
  <c r="Q139" i="1"/>
  <c r="F139" i="1" s="1"/>
  <c r="Q141" i="1"/>
  <c r="F141" i="1" s="1"/>
  <c r="Q143" i="1"/>
  <c r="F143" i="1" s="1"/>
  <c r="Q145" i="1"/>
  <c r="F145" i="1" s="1"/>
  <c r="G78" i="6"/>
  <c r="Q84" i="8"/>
  <c r="F84" i="8" s="1"/>
  <c r="Q86" i="8"/>
  <c r="F86" i="8" s="1"/>
  <c r="Q88" i="8"/>
  <c r="F88" i="8" s="1"/>
  <c r="Q90" i="8"/>
  <c r="F90" i="8" s="1"/>
  <c r="Q92" i="8"/>
  <c r="F92" i="8" s="1"/>
  <c r="Q94" i="8"/>
  <c r="F94" i="8" s="1"/>
  <c r="Q96" i="8"/>
  <c r="F96" i="8" s="1"/>
  <c r="Q98" i="8"/>
  <c r="F98" i="8" s="1"/>
  <c r="Q100" i="8"/>
  <c r="F100" i="8" s="1"/>
  <c r="Q102" i="8"/>
  <c r="Q104" i="8"/>
  <c r="F104" i="8" s="1"/>
  <c r="Q106" i="8"/>
  <c r="F106" i="8" s="1"/>
  <c r="Q108" i="8"/>
  <c r="F108" i="8" s="1"/>
  <c r="Q110" i="8"/>
  <c r="F110" i="8" s="1"/>
  <c r="Q112" i="8"/>
  <c r="F112" i="8" s="1"/>
  <c r="Q114" i="8"/>
  <c r="F114" i="8" s="1"/>
  <c r="Q116" i="8"/>
  <c r="F116" i="8" s="1"/>
  <c r="Q118" i="8"/>
  <c r="F118" i="8" s="1"/>
  <c r="Q120" i="8"/>
  <c r="F120" i="8" s="1"/>
  <c r="Q122" i="8"/>
  <c r="F122" i="8" s="1"/>
  <c r="Q124" i="8"/>
  <c r="F124" i="8" s="1"/>
  <c r="Q126" i="8"/>
  <c r="F126" i="8" s="1"/>
  <c r="Q128" i="8"/>
  <c r="F128" i="8" s="1"/>
  <c r="Q130" i="8"/>
  <c r="F130" i="8" s="1"/>
  <c r="Q132" i="8"/>
  <c r="F132" i="8" s="1"/>
  <c r="Q134" i="8"/>
  <c r="F134" i="8" s="1"/>
  <c r="Q136" i="8"/>
  <c r="F136" i="8" s="1"/>
  <c r="Q138" i="8"/>
  <c r="F138" i="8" s="1"/>
  <c r="Q140" i="8"/>
  <c r="F140" i="8" s="1"/>
  <c r="Q142" i="8"/>
  <c r="F142" i="8" s="1"/>
  <c r="Q144" i="8"/>
  <c r="F144" i="8" s="1"/>
  <c r="Q146" i="8"/>
  <c r="F146" i="8" s="1"/>
  <c r="Q84" i="1"/>
  <c r="F84" i="1" s="1"/>
  <c r="Q86" i="1"/>
  <c r="F86" i="1" s="1"/>
  <c r="Q88" i="1"/>
  <c r="F88" i="1" s="1"/>
  <c r="Q90" i="1"/>
  <c r="F90" i="1" s="1"/>
  <c r="Q92" i="1"/>
  <c r="F92" i="1" s="1"/>
  <c r="Q94" i="1"/>
  <c r="F94" i="1" s="1"/>
  <c r="Q96" i="1"/>
  <c r="F96" i="1" s="1"/>
  <c r="Q98" i="1"/>
  <c r="F98" i="1" s="1"/>
  <c r="Q100" i="1"/>
  <c r="F100" i="1" s="1"/>
  <c r="Q102" i="1"/>
  <c r="Q104" i="1"/>
  <c r="F104" i="1" s="1"/>
  <c r="Q106" i="1"/>
  <c r="F106" i="1" s="1"/>
  <c r="Q108" i="1"/>
  <c r="F108" i="1" s="1"/>
  <c r="Q110" i="1"/>
  <c r="F110" i="1" s="1"/>
  <c r="Q112" i="1"/>
  <c r="F112" i="1" s="1"/>
  <c r="Q114" i="1"/>
  <c r="F114" i="1" s="1"/>
  <c r="Q116" i="1"/>
  <c r="F116" i="1" s="1"/>
  <c r="Q118" i="1"/>
  <c r="F118" i="1" s="1"/>
  <c r="Q120" i="1"/>
  <c r="F120" i="1" s="1"/>
  <c r="Q122" i="1"/>
  <c r="F122" i="1" s="1"/>
  <c r="Q124" i="1"/>
  <c r="F124" i="1" s="1"/>
  <c r="Q126" i="1"/>
  <c r="F126" i="1" s="1"/>
  <c r="Q128" i="1"/>
  <c r="F128" i="1" s="1"/>
  <c r="Q130" i="1"/>
  <c r="F130" i="1" s="1"/>
  <c r="Q132" i="1"/>
  <c r="F132" i="1" s="1"/>
  <c r="Q134" i="1"/>
  <c r="F134" i="1" s="1"/>
  <c r="Q136" i="1"/>
  <c r="F136" i="1" s="1"/>
  <c r="Q138" i="1"/>
  <c r="F138" i="1" s="1"/>
  <c r="Q140" i="1"/>
  <c r="F140" i="1" s="1"/>
  <c r="Q142" i="1"/>
  <c r="F142" i="1" s="1"/>
  <c r="Q144" i="1"/>
  <c r="F144" i="1" s="1"/>
  <c r="Q146" i="1"/>
  <c r="F146" i="1" s="1"/>
  <c r="F79" i="1"/>
  <c r="Q10" i="1"/>
  <c r="P82" i="1"/>
  <c r="P147" i="1" s="1"/>
  <c r="K147" i="1"/>
  <c r="Q82" i="1"/>
  <c r="F82" i="1" s="1"/>
  <c r="C89" i="6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Q80" i="6"/>
  <c r="F80" i="6" s="1"/>
  <c r="Q81" i="6"/>
  <c r="F81" i="6" s="1"/>
  <c r="Q83" i="6"/>
  <c r="F83" i="6" s="1"/>
  <c r="Q84" i="6"/>
  <c r="F84" i="6" s="1"/>
  <c r="Q85" i="6"/>
  <c r="F85" i="6" s="1"/>
  <c r="Q86" i="6"/>
  <c r="F86" i="6" s="1"/>
  <c r="Q87" i="6"/>
  <c r="F87" i="6" s="1"/>
  <c r="Q88" i="6"/>
  <c r="F88" i="6" s="1"/>
  <c r="Q89" i="6"/>
  <c r="F89" i="6" s="1"/>
  <c r="Q90" i="6"/>
  <c r="F90" i="6" s="1"/>
  <c r="Q91" i="6"/>
  <c r="F91" i="6" s="1"/>
  <c r="Q92" i="6"/>
  <c r="F92" i="6" s="1"/>
  <c r="Q93" i="6"/>
  <c r="F93" i="6" s="1"/>
  <c r="Q94" i="6"/>
  <c r="F94" i="6" s="1"/>
  <c r="Q95" i="6"/>
  <c r="F95" i="6" s="1"/>
  <c r="Q96" i="6"/>
  <c r="F96" i="6" s="1"/>
  <c r="Q97" i="6"/>
  <c r="F97" i="6" s="1"/>
  <c r="Q98" i="6"/>
  <c r="F98" i="6" s="1"/>
  <c r="Q99" i="6"/>
  <c r="F99" i="6" s="1"/>
  <c r="Q100" i="6"/>
  <c r="F100" i="6" s="1"/>
  <c r="Q101" i="6"/>
  <c r="F101" i="6" s="1"/>
  <c r="Q102" i="6"/>
  <c r="Q103" i="6"/>
  <c r="F103" i="6" s="1"/>
  <c r="Q104" i="6"/>
  <c r="F104" i="6" s="1"/>
  <c r="Q105" i="6"/>
  <c r="F105" i="6" s="1"/>
  <c r="Q106" i="6"/>
  <c r="F106" i="6" s="1"/>
  <c r="Q107" i="6"/>
  <c r="F107" i="6" s="1"/>
  <c r="Q108" i="6"/>
  <c r="F108" i="6" s="1"/>
  <c r="Q109" i="6"/>
  <c r="F109" i="6" s="1"/>
  <c r="Q110" i="6"/>
  <c r="F110" i="6" s="1"/>
  <c r="Q111" i="6"/>
  <c r="F111" i="6" s="1"/>
  <c r="Q112" i="6"/>
  <c r="F112" i="6" s="1"/>
  <c r="Q113" i="6"/>
  <c r="F113" i="6" s="1"/>
  <c r="Q114" i="6"/>
  <c r="F114" i="6" s="1"/>
  <c r="Q115" i="6"/>
  <c r="F115" i="6" s="1"/>
  <c r="Q116" i="6"/>
  <c r="F116" i="6" s="1"/>
  <c r="Q117" i="6"/>
  <c r="F117" i="6" s="1"/>
  <c r="Q118" i="6"/>
  <c r="F118" i="6" s="1"/>
  <c r="Q119" i="6"/>
  <c r="F119" i="6" s="1"/>
  <c r="Q120" i="6"/>
  <c r="F120" i="6" s="1"/>
  <c r="Q121" i="6"/>
  <c r="F121" i="6" s="1"/>
  <c r="Q122" i="6"/>
  <c r="F122" i="6" s="1"/>
  <c r="Q123" i="6"/>
  <c r="F123" i="6" s="1"/>
  <c r="Q124" i="6"/>
  <c r="F124" i="6" s="1"/>
  <c r="Q125" i="6"/>
  <c r="Q126" i="6"/>
  <c r="F126" i="6" s="1"/>
  <c r="Q127" i="6"/>
  <c r="F127" i="6" s="1"/>
  <c r="Q128" i="6"/>
  <c r="F128" i="6" s="1"/>
  <c r="Q129" i="6"/>
  <c r="F129" i="6" s="1"/>
  <c r="Q130" i="6"/>
  <c r="F130" i="6" s="1"/>
  <c r="Q131" i="6"/>
  <c r="F131" i="6" s="1"/>
  <c r="Q132" i="6"/>
  <c r="F132" i="6" s="1"/>
  <c r="Q133" i="6"/>
  <c r="F133" i="6" s="1"/>
  <c r="Q134" i="6"/>
  <c r="F134" i="6" s="1"/>
  <c r="Q135" i="6"/>
  <c r="F135" i="6" s="1"/>
  <c r="Q136" i="6"/>
  <c r="F136" i="6" s="1"/>
  <c r="Q137" i="6"/>
  <c r="F137" i="6" s="1"/>
  <c r="Q138" i="6"/>
  <c r="F138" i="6" s="1"/>
  <c r="Q139" i="6"/>
  <c r="F139" i="6" s="1"/>
  <c r="Q140" i="6"/>
  <c r="F140" i="6" s="1"/>
  <c r="Q141" i="6"/>
  <c r="F141" i="6" s="1"/>
  <c r="Q142" i="6"/>
  <c r="F142" i="6" s="1"/>
  <c r="Q143" i="6"/>
  <c r="F143" i="6" s="1"/>
  <c r="Q144" i="6"/>
  <c r="F144" i="6" s="1"/>
  <c r="Q145" i="6"/>
  <c r="F145" i="6" s="1"/>
  <c r="Q146" i="6"/>
  <c r="F146" i="6" s="1"/>
  <c r="P82" i="6"/>
  <c r="C20" i="6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Q79" i="6"/>
  <c r="C89" i="8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C106" i="8" s="1"/>
  <c r="C107" i="8" s="1"/>
  <c r="C108" i="8" s="1"/>
  <c r="C109" i="8" s="1"/>
  <c r="C110" i="8" s="1"/>
  <c r="C111" i="8" s="1"/>
  <c r="C112" i="8" s="1"/>
  <c r="C113" i="8" s="1"/>
  <c r="C114" i="8" s="1"/>
  <c r="C115" i="8" s="1"/>
  <c r="C116" i="8" s="1"/>
  <c r="C117" i="8" s="1"/>
  <c r="C118" i="8" s="1"/>
  <c r="C119" i="8" s="1"/>
  <c r="C120" i="8" s="1"/>
  <c r="C121" i="8" s="1"/>
  <c r="C122" i="8" s="1"/>
  <c r="C123" i="8" s="1"/>
  <c r="C124" i="8" s="1"/>
  <c r="C125" i="8" s="1"/>
  <c r="C126" i="8" s="1"/>
  <c r="C127" i="8" s="1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P82" i="8"/>
  <c r="P147" i="8" s="1"/>
  <c r="C21" i="8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Q80" i="8"/>
  <c r="F80" i="8" s="1"/>
  <c r="Q81" i="8"/>
  <c r="F81" i="8" s="1"/>
  <c r="F79" i="8"/>
  <c r="K147" i="8"/>
  <c r="Q10" i="8"/>
  <c r="F79" i="6"/>
  <c r="K147" i="6"/>
  <c r="Q10" i="6"/>
  <c r="Q82" i="6"/>
  <c r="W149" i="1"/>
  <c r="W152" i="1" s="1"/>
  <c r="Q82" i="8" l="1"/>
  <c r="F82" i="8" s="1"/>
  <c r="Q147" i="1"/>
  <c r="Q78" i="1"/>
  <c r="F10" i="1"/>
  <c r="Q78" i="8"/>
  <c r="F10" i="8"/>
  <c r="F82" i="6"/>
  <c r="Q147" i="6"/>
  <c r="P147" i="6"/>
  <c r="Q78" i="6"/>
  <c r="F10" i="6"/>
  <c r="P148" i="1"/>
  <c r="Q147" i="8" l="1"/>
  <c r="K148" i="1"/>
  <c r="V149" i="1"/>
  <c r="U149" i="1"/>
  <c r="T149" i="1"/>
  <c r="S149" i="1"/>
  <c r="E149" i="1" l="1"/>
  <c r="P149" i="1" l="1"/>
  <c r="Q148" i="1" l="1"/>
  <c r="F148" i="1" s="1"/>
  <c r="G149" i="1"/>
  <c r="H149" i="1"/>
  <c r="I149" i="1"/>
  <c r="J149" i="1"/>
  <c r="K149" i="1"/>
  <c r="L149" i="1"/>
  <c r="M149" i="1"/>
  <c r="N149" i="1"/>
  <c r="O149" i="1"/>
  <c r="Q149" i="1" l="1"/>
  <c r="C147" i="1" l="1"/>
  <c r="C148" i="1" s="1"/>
</calcChain>
</file>

<file path=xl/sharedStrings.xml><?xml version="1.0" encoding="utf-8"?>
<sst xmlns="http://schemas.openxmlformats.org/spreadsheetml/2006/main" count="515" uniqueCount="107">
  <si>
    <t>Приложение 1</t>
  </si>
  <si>
    <t>N</t>
  </si>
  <si>
    <t>п/п</t>
  </si>
  <si>
    <t>затраты на оплату труда и начислений на выплаты по оплате труда административно-управленческого, обслуживающего и прочего персонала, руб.</t>
  </si>
  <si>
    <t>затраты на эксплуатацию (использование) недвижимого имущества (с разбивкой по видам затрат), руб.</t>
  </si>
  <si>
    <t>затраты на эксплуатацию (использование) особо ценного движимого имущества (с разбивкой по видам затрат), руб.</t>
  </si>
  <si>
    <t>Таблица 1</t>
  </si>
  <si>
    <t>Наименование учреждения</t>
  </si>
  <si>
    <t>Реализация основных общеобразовательных программ дошкольного образования</t>
  </si>
  <si>
    <t>1.</t>
  </si>
  <si>
    <t>Всего:</t>
  </si>
  <si>
    <t>2.</t>
  </si>
  <si>
    <t>Присмотр и уход</t>
  </si>
  <si>
    <t>Муниципальное дошкольное образовательное учреждение "Детский сад общеразвивающего вида №1"</t>
  </si>
  <si>
    <t>Муниципальное дошкольное образовательное учреждение "Детский сад комбинированного вида № 2"</t>
  </si>
  <si>
    <t>Муниципальное дошкольное образовательное учреждение Детский сад комбинированного вида №3</t>
  </si>
  <si>
    <t>Муниципальное дошкольное образовательное учреждение Детский сад комбинированного вида № 4</t>
  </si>
  <si>
    <t>Муниципальное дошкольное образовательное учреждение Детский сад общеразвивающего вида №5</t>
  </si>
  <si>
    <t>Муниципальное дошкольное образовательное учреждение Детский сад комбинированного вида № 6</t>
  </si>
  <si>
    <t>Муниципальное дошкольное образовательное учреждение Детский сад №7 компенсирующего вида</t>
  </si>
  <si>
    <t>Муниципальное дошкольное образовательное учреждение Детский сад комбинированного вида №8</t>
  </si>
  <si>
    <t>Муниципальное дошкольное образовательное учреждение Детский сад комбинированного вида № 10</t>
  </si>
  <si>
    <t>Муниципальное дошкольное образовательное учреждение Детский сад комбинированного вида № 11</t>
  </si>
  <si>
    <t>Муниципальное дошкольное образовательное учреждение Детский сад комбинированного вида №12</t>
  </si>
  <si>
    <t>Муниципальное дошкольное образовательное учреждение Детский сад комбинированного вида №14</t>
  </si>
  <si>
    <t>Муниципальное дошкольное образовательное учреждение "Детский сад комбинированного вида №15"</t>
  </si>
  <si>
    <t>Муниципальное дошкольное образовательное учреждение Детский сад комбинированного вида №16</t>
  </si>
  <si>
    <t>Муниципальное дошкольное образовательное учреждение "Детский сад комбинированного вида №17"</t>
  </si>
  <si>
    <t>Муниципальное дошкольное образовательное учреждение Детский сад комбинированного вида № 18</t>
  </si>
  <si>
    <t>Муниципальное дошкольное образовательное учреждение Детский сад № 19</t>
  </si>
  <si>
    <t>Муниципальное дошкольное образовательное учреждение № 20 "Новое поколение"</t>
  </si>
  <si>
    <t>Муниципальное дошкольное образовательное учреждение Детский сад комбинированного вида №21</t>
  </si>
  <si>
    <t>Муниципальное дошкольное образовательное учреждение Детский сад № 22</t>
  </si>
  <si>
    <t>Муниципальное дошкольное образовательное учреждение Детский сад № 23</t>
  </si>
  <si>
    <t>Муниципальное дошкольное образовательное учреждение "Детский сад № 24"</t>
  </si>
  <si>
    <t>Муниципальное дошкольное образовательное учреждение "Детский сад №25"</t>
  </si>
  <si>
    <t>Муниципальное  дошкольное образовательное учреждение Детский сад № 26</t>
  </si>
  <si>
    <t>Муниципальное дошкольное образовательное учреждение Детский сад комбинированного вида № 28</t>
  </si>
  <si>
    <t>Муниципальное дошкольное образовательное учреждение Детский сад комбинированного вида №29</t>
  </si>
  <si>
    <t>Муниципальное дошкольное образовательное учреждение "Детский сад комбинированного вида №30"</t>
  </si>
  <si>
    <t>Муниципальное дошкольное образовательное учреждение Детский сад комбинированного вида №31</t>
  </si>
  <si>
    <t>Муниципальное дошкольное образовательное учреждение Детский сад №32</t>
  </si>
  <si>
    <t>Муниципальное дошкольное образовательное учреждение "Детский сад №33"</t>
  </si>
  <si>
    <t>Муниципальное дошкольное образовательное учреждение Детский сад общеразвивающего вида №34</t>
  </si>
  <si>
    <t>Муниципальное дошкольное образовательное учреждение Детский сад комбинированного вида № 36</t>
  </si>
  <si>
    <t>Муниципальное дошкольное образовательное учреждение Детский сад комбинированного вида №37</t>
  </si>
  <si>
    <t>Муниципальное дошкольное образовательное учреждение Детский сад комбинированного вида №38</t>
  </si>
  <si>
    <t>Муниципальное дошкольное образовательное учреждение Детский сад комбинированного вида № 39</t>
  </si>
  <si>
    <t>Муниципальное дошкольное образовательное учреждение "Детский сад комбинированного вида №42"</t>
  </si>
  <si>
    <t>Муниципальное дошкольное образовательное учреждение Детский сад комбинированного вида № 43</t>
  </si>
  <si>
    <t>Муниципальное дошкольное образовательное учреждение Детский сад комбинированного вида №44</t>
  </si>
  <si>
    <t>Муниципальное дошкольное образовательное учреждение Детский сад комбинированного вида №45</t>
  </si>
  <si>
    <t>Муниципальное дошкольное образовательное учреждение Детский сад комбинированного вида №46</t>
  </si>
  <si>
    <t>Муниципальное дошкольное образовательное учреждение Центр развития ребенка -Детский сад № 49</t>
  </si>
  <si>
    <t>Муниципальное дошкольное образовательное учреждение Детский сад общеразвивающего вида №50</t>
  </si>
  <si>
    <t>Муниципальное дошкольное образовательное учреждение "Детский сад комбинированного вида №51"</t>
  </si>
  <si>
    <t>Муниципальное дошкольное образовательное учреждение Детский сад комбинированного вида №52</t>
  </si>
  <si>
    <t>Муниципальное дошкольное образовательное учреждение Детский сад комбинированного вида №53</t>
  </si>
  <si>
    <t>Муниципальное дошкольное образовательное учреждение Детский сад комбинированного вида № 54</t>
  </si>
  <si>
    <t>Муниципальное дошкольное образовательное учреждение Детский сад комбинированного вида № 55</t>
  </si>
  <si>
    <t>Муниципальное дошкольное образовательное учреждение "Детский сад №56"</t>
  </si>
  <si>
    <t>Муниципальное дошкольное образовательное учреждение Детский сад комбинированного вида №58</t>
  </si>
  <si>
    <t>Муниципальное дошкольное образовательное учреждение Детский сад комбинированного вида № 60</t>
  </si>
  <si>
    <t>Муниципальное дошкольное образовательное учреждение "Детский сад комбинированного вида № 61"</t>
  </si>
  <si>
    <t>Муниципальное дошкольное образовательное учреждение "Детский сад №62"</t>
  </si>
  <si>
    <t>Муниципальное дошкольное образовательное учреждение Детский сад общеразвивающего вида №63</t>
  </si>
  <si>
    <t>Муниципальное дошкольное образовательное учреждение Детский сад комбинированного вида №66</t>
  </si>
  <si>
    <t>Муниципальное дошкольное образовательное учреждение Детский сад комбинированного вида № 67</t>
  </si>
  <si>
    <t>Муниципальное дошкольное образовательное учреждение Детский сад комбинированного вида №69</t>
  </si>
  <si>
    <t>Муниципальное дошкольное образовательное учреждение Детский сад комбинированного вида №71</t>
  </si>
  <si>
    <t>Муниципальное дошкольное образовательное учреждение Детский сад №72</t>
  </si>
  <si>
    <t>Муниципальное дошкольное образовательное учреждение Детский сад комбинированного вида №73</t>
  </si>
  <si>
    <t>Муниципальное дошкольное образовательное учреждение Детский сад комбинированного вида №74</t>
  </si>
  <si>
    <t>Муниципальное дошкольное образовательное учреждение Детский сад комбинированного вида №76</t>
  </si>
  <si>
    <t>Муниципальное дошкольное образовательное учреждение Детский сад комбинированного вида № 77</t>
  </si>
  <si>
    <t>Муниципальное дошкольное образовательное учреждение Детский сад комбинированного вида №78</t>
  </si>
  <si>
    <t>Муниципальное дошкольное образовательное учреждение Детский сад комбинированного вида №79</t>
  </si>
  <si>
    <t>Муниципальное дошкольное образовательное учреждение Детский сад комбинированного вида №80</t>
  </si>
  <si>
    <t>Муниципальное дошкольное образовательное учреждение Детский сад комбинированного вида №82</t>
  </si>
  <si>
    <t>Муниципальное дошкольное образовательное учреждение Детский сад № 83</t>
  </si>
  <si>
    <t>Муниципальное дошкольное образовательное учреждение "Детский сад общеразвивающего вида № 84"</t>
  </si>
  <si>
    <t>от_________№__________</t>
  </si>
  <si>
    <t>Наименование услуги</t>
  </si>
  <si>
    <t>Объем муниципальной услуги, ед.</t>
  </si>
  <si>
    <t>Норматив (на ед.услуги), руб.</t>
  </si>
  <si>
    <t>Расчет</t>
  </si>
  <si>
    <t>Базовый норматив затрат, непосредственно связанный с оказанием муниципальной услуги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</si>
  <si>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</si>
  <si>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затраты на приобретение материальных запасов, потребляемых в процессе оказания муниципальной услуги (с разбивкой по видам затрат), руб.</t>
  </si>
  <si>
    <t>иные затраты, непосредственно связанные с оказанием муниципальной услуги, руб.</t>
  </si>
  <si>
    <t>Базовый норматив затрат на общехозяйственные нужды</t>
  </si>
  <si>
    <t>затраты на коммунальные услуги (с разбивкой по видам затрат), руб.</t>
  </si>
  <si>
    <t>затраты на приобретение услуг связи, руб.</t>
  </si>
  <si>
    <t>затраты на приобретение транспортных услуг, руб.</t>
  </si>
  <si>
    <t>прочие затраты, влияющие на стоимость оказания муниципальной услуги (с разбивкой по видам затрат), руб.</t>
  </si>
  <si>
    <t>Сумма финансового обеспечения выполнения муниципального задания, руб.</t>
  </si>
  <si>
    <t>базовых нормативов затрат на услугу на 2021 год</t>
  </si>
  <si>
    <t>базовых нормативов затрат на услугу на 2022 год</t>
  </si>
  <si>
    <t>базовых нормативов затрат на услугу на 2023 год</t>
  </si>
  <si>
    <t>з/п пед</t>
  </si>
  <si>
    <t>мол.спец.</t>
  </si>
  <si>
    <t>з/п тех.</t>
  </si>
  <si>
    <t>з/п мест.</t>
  </si>
  <si>
    <t>мз</t>
  </si>
  <si>
    <t>к постановлению Администрации Раменского городского округа</t>
  </si>
  <si>
    <t>Приложение2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</si>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</sst>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4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26282F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"/>
      <family val="2"/>
      <charset val="204"/>
    </font>
    <font>
      <sz val="12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7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left" vertical="top" wrapText="1"/>
    </xf>
    <xf numFmtId="49" fontId="9" fillId="0" borderId="11" xfId="0" applyNumberFormat="1" applyFont="1" applyFill="1" applyBorder="1" applyAlignment="1">
      <alignment vertical="top" wrapText="1"/>
    </xf>
    <xf numFmtId="4" fontId="7" fillId="0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vertical="center"/>
    </xf>
    <xf numFmtId="0" fontId="6" fillId="0" borderId="0" xfId="0" applyFont="1" applyFill="1"/>
    <xf numFmtId="0" fontId="2" fillId="0" borderId="0" xfId="0" applyFont="1" applyFill="1" applyAlignment="1">
      <alignment horizontal="justify"/>
    </xf>
    <xf numFmtId="0" fontId="5" fillId="0" borderId="0" xfId="0" applyFont="1" applyFill="1"/>
    <xf numFmtId="4" fontId="9" fillId="0" borderId="10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/>
    </xf>
    <xf numFmtId="0" fontId="10" fillId="0" borderId="0" xfId="0" applyFont="1" applyFill="1"/>
    <xf numFmtId="4" fontId="7" fillId="0" borderId="10" xfId="0" applyNumberFormat="1" applyFont="1" applyFill="1" applyBorder="1" applyAlignment="1">
      <alignment horizontal="center" vertical="center"/>
    </xf>
    <xf numFmtId="4" fontId="5" fillId="0" borderId="0" xfId="0" applyNumberFormat="1" applyFont="1" applyFill="1"/>
    <xf numFmtId="4" fontId="6" fillId="0" borderId="0" xfId="0" applyNumberFormat="1" applyFont="1" applyFill="1"/>
    <xf numFmtId="4" fontId="10" fillId="0" borderId="0" xfId="0" applyNumberFormat="1" applyFont="1" applyFill="1"/>
    <xf numFmtId="0" fontId="5" fillId="0" borderId="5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right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top" wrapText="1"/>
    </xf>
    <xf numFmtId="4" fontId="9" fillId="0" borderId="16" xfId="0" applyNumberFormat="1" applyFont="1" applyFill="1" applyBorder="1" applyAlignment="1">
      <alignment horizontal="center" vertical="center" wrapText="1"/>
    </xf>
    <xf numFmtId="4" fontId="9" fillId="0" borderId="15" xfId="1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 wrapText="1"/>
    </xf>
    <xf numFmtId="4" fontId="9" fillId="0" borderId="15" xfId="0" applyNumberFormat="1" applyFont="1" applyFill="1" applyBorder="1" applyAlignment="1">
      <alignment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1" fillId="0" borderId="0" xfId="0" applyFont="1" applyFill="1" applyAlignment="1">
      <alignment horizontal="right"/>
    </xf>
    <xf numFmtId="0" fontId="9" fillId="0" borderId="0" xfId="0" applyFont="1" applyFill="1" applyAlignment="1">
      <alignment horizontal="justify"/>
    </xf>
    <xf numFmtId="0" fontId="9" fillId="0" borderId="5" xfId="0" applyFont="1" applyFill="1" applyBorder="1" applyAlignment="1">
      <alignment horizontal="center" vertical="top" wrapText="1"/>
    </xf>
    <xf numFmtId="4" fontId="12" fillId="0" borderId="10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/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2" fillId="0" borderId="0" xfId="0" applyFont="1" applyFill="1"/>
    <xf numFmtId="4" fontId="2" fillId="0" borderId="0" xfId="0" applyNumberFormat="1" applyFont="1" applyFill="1"/>
    <xf numFmtId="0" fontId="15" fillId="0" borderId="0" xfId="0" applyFont="1" applyFill="1" applyAlignment="1">
      <alignment horizontal="right"/>
    </xf>
    <xf numFmtId="3" fontId="9" fillId="0" borderId="11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/>
    </xf>
    <xf numFmtId="0" fontId="15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topLeftCell="D1" zoomScale="85" zoomScaleNormal="85" workbookViewId="0">
      <selection activeCell="A2" sqref="A2:Q2"/>
    </sheetView>
  </sheetViews>
  <sheetFormatPr defaultColWidth="9.140625" defaultRowHeight="15" x14ac:dyDescent="0.25"/>
  <cols>
    <col min="1" max="1" width="3.85546875" style="10" customWidth="1"/>
    <col min="2" max="2" width="10" style="10" customWidth="1"/>
    <col min="3" max="3" width="4.85546875" style="10" customWidth="1"/>
    <col min="4" max="4" width="23.85546875" style="10" customWidth="1"/>
    <col min="5" max="5" width="8.28515625" style="10" customWidth="1"/>
    <col min="6" max="6" width="10.7109375" style="10" customWidth="1"/>
    <col min="7" max="7" width="14" style="12" customWidth="1"/>
    <col min="8" max="9" width="13.85546875" style="10" customWidth="1"/>
    <col min="10" max="16" width="13.85546875" style="34" customWidth="1"/>
    <col min="17" max="17" width="14.28515625" style="34" customWidth="1"/>
    <col min="18" max="18" width="9.140625" style="10"/>
    <col min="19" max="19" width="15.5703125" style="18" hidden="1" customWidth="1"/>
    <col min="20" max="20" width="13.7109375" style="18" hidden="1" customWidth="1"/>
    <col min="21" max="21" width="15.85546875" style="18" hidden="1" customWidth="1"/>
    <col min="22" max="22" width="14.28515625" style="18" hidden="1" customWidth="1"/>
    <col min="23" max="23" width="16.140625" style="10" hidden="1" customWidth="1"/>
    <col min="24" max="24" width="16.85546875" style="10" hidden="1" customWidth="1"/>
    <col min="25" max="25" width="0" style="10" hidden="1" customWidth="1"/>
    <col min="26" max="16384" width="9.140625" style="10"/>
  </cols>
  <sheetData>
    <row r="1" spans="1:20" ht="18.75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0" ht="18.75" x14ac:dyDescent="0.3">
      <c r="A2" s="55" t="s">
        <v>104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18.75" x14ac:dyDescent="0.3">
      <c r="A3" s="55" t="s">
        <v>81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18.75" x14ac:dyDescent="0.3">
      <c r="A4" s="21"/>
      <c r="B4" s="21"/>
      <c r="C4" s="21"/>
      <c r="D4" s="21"/>
      <c r="E4" s="21"/>
      <c r="F4" s="21"/>
      <c r="G4" s="21"/>
      <c r="H4" s="21"/>
      <c r="I4" s="21"/>
      <c r="J4" s="36"/>
      <c r="K4" s="36"/>
      <c r="L4" s="36"/>
      <c r="M4" s="36"/>
      <c r="N4" s="36"/>
      <c r="O4" s="36"/>
      <c r="P4" s="36"/>
      <c r="Q4" s="36"/>
    </row>
    <row r="5" spans="1:20" ht="15.75" x14ac:dyDescent="0.25">
      <c r="A5" s="71" t="s">
        <v>85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20" ht="15.75" x14ac:dyDescent="0.25">
      <c r="A6" s="71" t="s">
        <v>96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20" ht="16.5" thickBot="1" x14ac:dyDescent="0.3">
      <c r="A7" s="11"/>
      <c r="P7" s="72" t="s">
        <v>6</v>
      </c>
      <c r="Q7" s="72"/>
    </row>
    <row r="8" spans="1:20" ht="31.5" customHeight="1" thickBot="1" x14ac:dyDescent="0.3">
      <c r="A8" s="22" t="s">
        <v>1</v>
      </c>
      <c r="B8" s="67" t="s">
        <v>82</v>
      </c>
      <c r="C8" s="63" t="s">
        <v>7</v>
      </c>
      <c r="D8" s="64"/>
      <c r="E8" s="63" t="s">
        <v>83</v>
      </c>
      <c r="F8" s="69" t="s">
        <v>84</v>
      </c>
      <c r="G8" s="58" t="s">
        <v>86</v>
      </c>
      <c r="H8" s="58"/>
      <c r="I8" s="59"/>
      <c r="J8" s="60" t="s">
        <v>90</v>
      </c>
      <c r="K8" s="61"/>
      <c r="L8" s="61"/>
      <c r="M8" s="61"/>
      <c r="N8" s="61"/>
      <c r="O8" s="61"/>
      <c r="P8" s="62"/>
      <c r="Q8" s="56" t="s">
        <v>95</v>
      </c>
    </row>
    <row r="9" spans="1:20" ht="158.25" customHeight="1" thickBot="1" x14ac:dyDescent="0.3">
      <c r="A9" s="23" t="s">
        <v>2</v>
      </c>
      <c r="B9" s="68"/>
      <c r="C9" s="65"/>
      <c r="D9" s="66"/>
      <c r="E9" s="65"/>
      <c r="F9" s="70"/>
      <c r="G9" s="20" t="s">
        <v>87</v>
      </c>
      <c r="H9" s="20" t="s">
        <v>88</v>
      </c>
      <c r="I9" s="20" t="s">
        <v>89</v>
      </c>
      <c r="J9" s="38" t="s">
        <v>91</v>
      </c>
      <c r="K9" s="38" t="s">
        <v>3</v>
      </c>
      <c r="L9" s="38" t="s">
        <v>92</v>
      </c>
      <c r="M9" s="38" t="s">
        <v>93</v>
      </c>
      <c r="N9" s="38" t="s">
        <v>4</v>
      </c>
      <c r="O9" s="38" t="s">
        <v>5</v>
      </c>
      <c r="P9" s="38" t="s">
        <v>94</v>
      </c>
      <c r="Q9" s="57"/>
      <c r="S9" s="18" t="s">
        <v>99</v>
      </c>
      <c r="T9" s="18" t="s">
        <v>100</v>
      </c>
    </row>
    <row r="10" spans="1:20" ht="54" customHeight="1" x14ac:dyDescent="0.25">
      <c r="A10" s="78" t="s">
        <v>9</v>
      </c>
      <c r="B10" s="79" t="s">
        <v>8</v>
      </c>
      <c r="C10" s="28">
        <v>1</v>
      </c>
      <c r="D10" s="29" t="s">
        <v>13</v>
      </c>
      <c r="E10" s="54">
        <v>147</v>
      </c>
      <c r="F10" s="30">
        <f>Q10/E10</f>
        <v>70795.918367346938</v>
      </c>
      <c r="G10" s="31">
        <f>S10+T10</f>
        <v>10286000</v>
      </c>
      <c r="H10" s="32">
        <v>121000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3">
        <f>SUM(G10:I10)</f>
        <v>10407000</v>
      </c>
      <c r="S10" s="18">
        <v>10286000</v>
      </c>
    </row>
    <row r="11" spans="1:20" ht="54" customHeight="1" x14ac:dyDescent="0.25">
      <c r="A11" s="76"/>
      <c r="B11" s="80"/>
      <c r="C11" s="1">
        <f>C10+1</f>
        <v>2</v>
      </c>
      <c r="D11" s="2" t="s">
        <v>14</v>
      </c>
      <c r="E11" s="53">
        <v>175</v>
      </c>
      <c r="F11" s="25">
        <f t="shared" ref="F11:F74" si="0">Q11/E11</f>
        <v>76725.71428571429</v>
      </c>
      <c r="G11" s="31">
        <f t="shared" ref="G11:G74" si="1">S11+T11</f>
        <v>13283000</v>
      </c>
      <c r="H11" s="8">
        <v>144000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13">
        <f t="shared" ref="Q11:Q74" si="2">SUM(G11:I11)</f>
        <v>13427000</v>
      </c>
      <c r="S11" s="18">
        <v>13283000</v>
      </c>
    </row>
    <row r="12" spans="1:20" ht="54" customHeight="1" x14ac:dyDescent="0.25">
      <c r="A12" s="76"/>
      <c r="B12" s="80"/>
      <c r="C12" s="1">
        <f t="shared" ref="C12:C75" si="3">C11+1</f>
        <v>3</v>
      </c>
      <c r="D12" s="3" t="s">
        <v>15</v>
      </c>
      <c r="E12" s="53">
        <v>329</v>
      </c>
      <c r="F12" s="25">
        <f t="shared" si="0"/>
        <v>75790.273556230997</v>
      </c>
      <c r="G12" s="31">
        <f t="shared" si="1"/>
        <v>24664000</v>
      </c>
      <c r="H12" s="8">
        <v>271000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13">
        <f t="shared" si="2"/>
        <v>24935000</v>
      </c>
      <c r="S12" s="18">
        <v>24664000</v>
      </c>
    </row>
    <row r="13" spans="1:20" ht="54" customHeight="1" x14ac:dyDescent="0.25">
      <c r="A13" s="76"/>
      <c r="B13" s="80"/>
      <c r="C13" s="1">
        <f t="shared" si="3"/>
        <v>4</v>
      </c>
      <c r="D13" s="4" t="s">
        <v>16</v>
      </c>
      <c r="E13" s="53">
        <f>245+175</f>
        <v>420</v>
      </c>
      <c r="F13" s="25">
        <f t="shared" si="0"/>
        <v>78532.380952380947</v>
      </c>
      <c r="G13" s="31">
        <f t="shared" si="1"/>
        <v>32636600</v>
      </c>
      <c r="H13" s="8">
        <v>347000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13">
        <f t="shared" si="2"/>
        <v>32983600</v>
      </c>
      <c r="S13" s="18">
        <v>32248000</v>
      </c>
      <c r="T13" s="18">
        <v>388600</v>
      </c>
    </row>
    <row r="14" spans="1:20" ht="54" customHeight="1" x14ac:dyDescent="0.25">
      <c r="A14" s="76"/>
      <c r="B14" s="80"/>
      <c r="C14" s="1">
        <f t="shared" si="3"/>
        <v>5</v>
      </c>
      <c r="D14" s="5" t="s">
        <v>17</v>
      </c>
      <c r="E14" s="26">
        <v>137</v>
      </c>
      <c r="F14" s="25">
        <f t="shared" si="0"/>
        <v>56759.124087591241</v>
      </c>
      <c r="G14" s="31">
        <f t="shared" si="1"/>
        <v>7663000</v>
      </c>
      <c r="H14" s="8">
        <v>113000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13">
        <f t="shared" si="2"/>
        <v>7776000</v>
      </c>
      <c r="S14" s="18">
        <v>7663000</v>
      </c>
    </row>
    <row r="15" spans="1:20" ht="54" customHeight="1" x14ac:dyDescent="0.25">
      <c r="A15" s="76"/>
      <c r="B15" s="80"/>
      <c r="C15" s="1">
        <f t="shared" si="3"/>
        <v>6</v>
      </c>
      <c r="D15" s="5" t="s">
        <v>18</v>
      </c>
      <c r="E15" s="26">
        <v>315</v>
      </c>
      <c r="F15" s="25">
        <f t="shared" si="0"/>
        <v>66603.492063492056</v>
      </c>
      <c r="G15" s="31">
        <f t="shared" si="1"/>
        <v>20731100</v>
      </c>
      <c r="H15" s="8">
        <v>249000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13">
        <f t="shared" si="2"/>
        <v>20980100</v>
      </c>
      <c r="S15" s="18">
        <v>20666000</v>
      </c>
      <c r="T15" s="18">
        <v>65100</v>
      </c>
    </row>
    <row r="16" spans="1:20" ht="54" customHeight="1" x14ac:dyDescent="0.25">
      <c r="A16" s="76"/>
      <c r="B16" s="80"/>
      <c r="C16" s="1">
        <f t="shared" si="3"/>
        <v>7</v>
      </c>
      <c r="D16" s="5" t="s">
        <v>19</v>
      </c>
      <c r="E16" s="26">
        <v>51</v>
      </c>
      <c r="F16" s="25">
        <f t="shared" si="0"/>
        <v>187568.62745098039</v>
      </c>
      <c r="G16" s="31">
        <f t="shared" si="1"/>
        <v>9524000</v>
      </c>
      <c r="H16" s="8">
        <v>42000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3">
        <f t="shared" si="2"/>
        <v>9566000</v>
      </c>
      <c r="S16" s="18">
        <v>9524000</v>
      </c>
    </row>
    <row r="17" spans="1:20" ht="54" customHeight="1" x14ac:dyDescent="0.25">
      <c r="A17" s="76"/>
      <c r="B17" s="80"/>
      <c r="C17" s="1">
        <f t="shared" si="3"/>
        <v>8</v>
      </c>
      <c r="D17" s="5" t="s">
        <v>20</v>
      </c>
      <c r="E17" s="26">
        <v>168</v>
      </c>
      <c r="F17" s="25">
        <f t="shared" si="0"/>
        <v>77529.761904761908</v>
      </c>
      <c r="G17" s="31">
        <f t="shared" si="1"/>
        <v>12886000</v>
      </c>
      <c r="H17" s="8">
        <v>139000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13">
        <f t="shared" si="2"/>
        <v>13025000</v>
      </c>
      <c r="S17" s="18">
        <v>12886000</v>
      </c>
    </row>
    <row r="18" spans="1:20" ht="54" customHeight="1" x14ac:dyDescent="0.25">
      <c r="A18" s="76"/>
      <c r="B18" s="80"/>
      <c r="C18" s="1">
        <f t="shared" si="3"/>
        <v>9</v>
      </c>
      <c r="D18" s="5" t="s">
        <v>21</v>
      </c>
      <c r="E18" s="26">
        <v>308</v>
      </c>
      <c r="F18" s="25">
        <f t="shared" si="0"/>
        <v>76178.571428571435</v>
      </c>
      <c r="G18" s="31">
        <f t="shared" si="1"/>
        <v>23209000</v>
      </c>
      <c r="H18" s="8">
        <v>254000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13">
        <f t="shared" si="2"/>
        <v>23463000</v>
      </c>
      <c r="S18" s="18">
        <v>23209000</v>
      </c>
    </row>
    <row r="19" spans="1:20" ht="54" customHeight="1" x14ac:dyDescent="0.25">
      <c r="A19" s="76"/>
      <c r="B19" s="80"/>
      <c r="C19" s="1">
        <f t="shared" si="3"/>
        <v>10</v>
      </c>
      <c r="D19" s="5" t="s">
        <v>22</v>
      </c>
      <c r="E19" s="26">
        <v>120</v>
      </c>
      <c r="F19" s="25">
        <f t="shared" si="0"/>
        <v>73316.666666666672</v>
      </c>
      <c r="G19" s="31">
        <f t="shared" si="1"/>
        <v>8699000</v>
      </c>
      <c r="H19" s="8">
        <v>99000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13">
        <f t="shared" si="2"/>
        <v>8798000</v>
      </c>
      <c r="S19" s="18">
        <v>8699000</v>
      </c>
    </row>
    <row r="20" spans="1:20" ht="54" customHeight="1" x14ac:dyDescent="0.25">
      <c r="A20" s="76"/>
      <c r="B20" s="80"/>
      <c r="C20" s="1">
        <f t="shared" si="3"/>
        <v>11</v>
      </c>
      <c r="D20" s="5" t="s">
        <v>23</v>
      </c>
      <c r="E20" s="26">
        <v>382</v>
      </c>
      <c r="F20" s="25">
        <f t="shared" si="0"/>
        <v>76115.706806282717</v>
      </c>
      <c r="G20" s="31">
        <f t="shared" si="1"/>
        <v>28761200</v>
      </c>
      <c r="H20" s="8">
        <v>315000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3">
        <f t="shared" si="2"/>
        <v>29076200</v>
      </c>
      <c r="S20" s="18">
        <v>28631000</v>
      </c>
      <c r="T20" s="18">
        <v>130200</v>
      </c>
    </row>
    <row r="21" spans="1:20" ht="54" customHeight="1" x14ac:dyDescent="0.25">
      <c r="A21" s="76"/>
      <c r="B21" s="80"/>
      <c r="C21" s="1">
        <f t="shared" si="3"/>
        <v>12</v>
      </c>
      <c r="D21" s="5" t="s">
        <v>24</v>
      </c>
      <c r="E21" s="26">
        <v>353</v>
      </c>
      <c r="F21" s="25">
        <f t="shared" si="0"/>
        <v>80739.376770538249</v>
      </c>
      <c r="G21" s="31">
        <f t="shared" si="1"/>
        <v>28210000</v>
      </c>
      <c r="H21" s="8">
        <v>291000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13">
        <f t="shared" si="2"/>
        <v>28501000</v>
      </c>
      <c r="S21" s="18">
        <v>28210000</v>
      </c>
    </row>
    <row r="22" spans="1:20" ht="54" customHeight="1" x14ac:dyDescent="0.25">
      <c r="A22" s="76"/>
      <c r="B22" s="80"/>
      <c r="C22" s="1">
        <f t="shared" si="3"/>
        <v>13</v>
      </c>
      <c r="D22" s="5" t="s">
        <v>25</v>
      </c>
      <c r="E22" s="26">
        <v>297</v>
      </c>
      <c r="F22" s="25">
        <f t="shared" si="0"/>
        <v>71969.696969696975</v>
      </c>
      <c r="G22" s="31">
        <f t="shared" si="1"/>
        <v>21130000</v>
      </c>
      <c r="H22" s="8">
        <v>245000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13">
        <f t="shared" si="2"/>
        <v>21375000</v>
      </c>
      <c r="S22" s="18">
        <v>21130000</v>
      </c>
    </row>
    <row r="23" spans="1:20" ht="54" customHeight="1" x14ac:dyDescent="0.25">
      <c r="A23" s="76"/>
      <c r="B23" s="80"/>
      <c r="C23" s="1">
        <f t="shared" si="3"/>
        <v>14</v>
      </c>
      <c r="D23" s="5" t="s">
        <v>26</v>
      </c>
      <c r="E23" s="26">
        <v>140</v>
      </c>
      <c r="F23" s="25">
        <f t="shared" si="0"/>
        <v>74021.428571428565</v>
      </c>
      <c r="G23" s="31">
        <f t="shared" si="1"/>
        <v>10247000</v>
      </c>
      <c r="H23" s="8">
        <v>116000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13">
        <f t="shared" si="2"/>
        <v>10363000</v>
      </c>
      <c r="S23" s="18">
        <v>10247000</v>
      </c>
    </row>
    <row r="24" spans="1:20" ht="54" customHeight="1" x14ac:dyDescent="0.25">
      <c r="A24" s="76"/>
      <c r="B24" s="80"/>
      <c r="C24" s="1">
        <f t="shared" si="3"/>
        <v>15</v>
      </c>
      <c r="D24" s="5" t="s">
        <v>27</v>
      </c>
      <c r="E24" s="26">
        <v>127</v>
      </c>
      <c r="F24" s="25">
        <f t="shared" si="0"/>
        <v>76228.346456692918</v>
      </c>
      <c r="G24" s="31">
        <f t="shared" si="1"/>
        <v>9576000</v>
      </c>
      <c r="H24" s="8">
        <v>105000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13">
        <f t="shared" si="2"/>
        <v>9681000</v>
      </c>
      <c r="S24" s="18">
        <v>9576000</v>
      </c>
    </row>
    <row r="25" spans="1:20" ht="54" customHeight="1" x14ac:dyDescent="0.25">
      <c r="A25" s="76"/>
      <c r="B25" s="80"/>
      <c r="C25" s="1">
        <f t="shared" si="3"/>
        <v>16</v>
      </c>
      <c r="D25" s="5" t="s">
        <v>28</v>
      </c>
      <c r="E25" s="26">
        <v>404</v>
      </c>
      <c r="F25" s="25">
        <f t="shared" si="0"/>
        <v>88529.702970297032</v>
      </c>
      <c r="G25" s="31">
        <f t="shared" si="1"/>
        <v>35433000</v>
      </c>
      <c r="H25" s="8">
        <v>333000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13">
        <f t="shared" si="2"/>
        <v>35766000</v>
      </c>
      <c r="S25" s="18">
        <v>35433000</v>
      </c>
    </row>
    <row r="26" spans="1:20" ht="54" customHeight="1" x14ac:dyDescent="0.25">
      <c r="A26" s="76"/>
      <c r="B26" s="80"/>
      <c r="C26" s="1">
        <f t="shared" si="3"/>
        <v>17</v>
      </c>
      <c r="D26" s="5" t="s">
        <v>29</v>
      </c>
      <c r="E26" s="26">
        <v>142</v>
      </c>
      <c r="F26" s="25">
        <f t="shared" si="0"/>
        <v>70725.352112676061</v>
      </c>
      <c r="G26" s="31">
        <f t="shared" si="1"/>
        <v>9926000</v>
      </c>
      <c r="H26" s="8">
        <v>117000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13">
        <f t="shared" si="2"/>
        <v>10043000</v>
      </c>
      <c r="S26" s="18">
        <v>9926000</v>
      </c>
    </row>
    <row r="27" spans="1:20" ht="54" customHeight="1" x14ac:dyDescent="0.25">
      <c r="A27" s="76"/>
      <c r="B27" s="80"/>
      <c r="C27" s="1">
        <f t="shared" si="3"/>
        <v>18</v>
      </c>
      <c r="D27" s="5" t="s">
        <v>30</v>
      </c>
      <c r="E27" s="26">
        <v>252</v>
      </c>
      <c r="F27" s="25">
        <f t="shared" si="0"/>
        <v>80873.015873015873</v>
      </c>
      <c r="G27" s="31">
        <f t="shared" si="1"/>
        <v>20177000</v>
      </c>
      <c r="H27" s="8">
        <v>203000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13">
        <f t="shared" si="2"/>
        <v>20380000</v>
      </c>
      <c r="S27" s="18">
        <v>20177000</v>
      </c>
    </row>
    <row r="28" spans="1:20" ht="54" customHeight="1" x14ac:dyDescent="0.25">
      <c r="A28" s="76"/>
      <c r="B28" s="80"/>
      <c r="C28" s="1">
        <f t="shared" si="3"/>
        <v>19</v>
      </c>
      <c r="D28" s="5" t="s">
        <v>31</v>
      </c>
      <c r="E28" s="26">
        <v>319</v>
      </c>
      <c r="F28" s="25">
        <f t="shared" si="0"/>
        <v>72463.949843260183</v>
      </c>
      <c r="G28" s="31">
        <f t="shared" si="1"/>
        <v>22853000</v>
      </c>
      <c r="H28" s="8">
        <v>263000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13">
        <f t="shared" si="2"/>
        <v>23116000</v>
      </c>
      <c r="S28" s="18">
        <v>22853000</v>
      </c>
    </row>
    <row r="29" spans="1:20" ht="54" customHeight="1" x14ac:dyDescent="0.25">
      <c r="A29" s="76"/>
      <c r="B29" s="80"/>
      <c r="C29" s="1">
        <f t="shared" si="3"/>
        <v>20</v>
      </c>
      <c r="D29" s="5" t="s">
        <v>32</v>
      </c>
      <c r="E29" s="26">
        <v>242</v>
      </c>
      <c r="F29" s="25">
        <f t="shared" si="0"/>
        <v>77818.181818181823</v>
      </c>
      <c r="G29" s="31">
        <f t="shared" si="1"/>
        <v>18632000</v>
      </c>
      <c r="H29" s="8">
        <v>200000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3">
        <f t="shared" si="2"/>
        <v>18832000</v>
      </c>
      <c r="S29" s="18">
        <v>18632000</v>
      </c>
    </row>
    <row r="30" spans="1:20" ht="54" customHeight="1" x14ac:dyDescent="0.25">
      <c r="A30" s="76"/>
      <c r="B30" s="80"/>
      <c r="C30" s="1">
        <f t="shared" si="3"/>
        <v>21</v>
      </c>
      <c r="D30" s="5" t="s">
        <v>33</v>
      </c>
      <c r="E30" s="26">
        <v>92</v>
      </c>
      <c r="F30" s="25">
        <f t="shared" si="0"/>
        <v>35067.391304347824</v>
      </c>
      <c r="G30" s="31">
        <f t="shared" si="1"/>
        <v>3150200</v>
      </c>
      <c r="H30" s="8">
        <v>76000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13">
        <f t="shared" si="2"/>
        <v>3226200</v>
      </c>
      <c r="S30" s="18">
        <v>3020000</v>
      </c>
      <c r="T30" s="18">
        <v>130200</v>
      </c>
    </row>
    <row r="31" spans="1:20" ht="54" customHeight="1" x14ac:dyDescent="0.25">
      <c r="A31" s="76"/>
      <c r="B31" s="80"/>
      <c r="C31" s="1">
        <f t="shared" si="3"/>
        <v>22</v>
      </c>
      <c r="D31" s="5" t="s">
        <v>34</v>
      </c>
      <c r="E31" s="26">
        <v>54</v>
      </c>
      <c r="F31" s="25">
        <f t="shared" si="0"/>
        <v>139240.74074074073</v>
      </c>
      <c r="G31" s="31">
        <f t="shared" si="1"/>
        <v>7474000</v>
      </c>
      <c r="H31" s="8">
        <v>45000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13">
        <f t="shared" si="2"/>
        <v>7519000</v>
      </c>
      <c r="S31" s="18">
        <v>7474000</v>
      </c>
    </row>
    <row r="32" spans="1:20" ht="54" customHeight="1" x14ac:dyDescent="0.25">
      <c r="A32" s="76"/>
      <c r="B32" s="80"/>
      <c r="C32" s="1">
        <f t="shared" si="3"/>
        <v>23</v>
      </c>
      <c r="D32" s="5" t="s">
        <v>35</v>
      </c>
      <c r="E32" s="26">
        <v>125</v>
      </c>
      <c r="F32" s="25">
        <f t="shared" si="0"/>
        <v>77096</v>
      </c>
      <c r="G32" s="31">
        <f t="shared" si="1"/>
        <v>9534000</v>
      </c>
      <c r="H32" s="8">
        <v>103000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13">
        <f t="shared" si="2"/>
        <v>9637000</v>
      </c>
      <c r="S32" s="18">
        <v>9534000</v>
      </c>
    </row>
    <row r="33" spans="1:20" ht="54" customHeight="1" x14ac:dyDescent="0.25">
      <c r="A33" s="76"/>
      <c r="B33" s="80"/>
      <c r="C33" s="1">
        <f t="shared" si="3"/>
        <v>24</v>
      </c>
      <c r="D33" s="5" t="s">
        <v>36</v>
      </c>
      <c r="E33" s="26">
        <v>0</v>
      </c>
      <c r="F33" s="25">
        <v>0</v>
      </c>
      <c r="G33" s="31">
        <f t="shared" si="1"/>
        <v>31391000</v>
      </c>
      <c r="H33" s="8">
        <v>317000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13">
        <f t="shared" si="2"/>
        <v>31708000</v>
      </c>
      <c r="S33" s="18">
        <v>31391000</v>
      </c>
    </row>
    <row r="34" spans="1:20" ht="54" customHeight="1" x14ac:dyDescent="0.25">
      <c r="A34" s="76"/>
      <c r="B34" s="80"/>
      <c r="C34" s="1">
        <f t="shared" si="3"/>
        <v>25</v>
      </c>
      <c r="D34" s="5" t="s">
        <v>37</v>
      </c>
      <c r="E34" s="26">
        <v>172</v>
      </c>
      <c r="F34" s="25">
        <f t="shared" si="0"/>
        <v>95517.441860465115</v>
      </c>
      <c r="G34" s="31">
        <f t="shared" si="1"/>
        <v>16287000</v>
      </c>
      <c r="H34" s="8">
        <v>142000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13">
        <f t="shared" si="2"/>
        <v>16429000</v>
      </c>
      <c r="S34" s="18">
        <v>16287000</v>
      </c>
    </row>
    <row r="35" spans="1:20" ht="54" customHeight="1" x14ac:dyDescent="0.25">
      <c r="A35" s="76"/>
      <c r="B35" s="80"/>
      <c r="C35" s="1">
        <f t="shared" si="3"/>
        <v>26</v>
      </c>
      <c r="D35" s="5" t="s">
        <v>38</v>
      </c>
      <c r="E35" s="26">
        <v>142</v>
      </c>
      <c r="F35" s="25">
        <f t="shared" si="0"/>
        <v>106577.4647887324</v>
      </c>
      <c r="G35" s="31">
        <f t="shared" si="1"/>
        <v>15017000</v>
      </c>
      <c r="H35" s="8">
        <v>117000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13">
        <f t="shared" si="2"/>
        <v>15134000</v>
      </c>
      <c r="S35" s="18">
        <v>15017000</v>
      </c>
    </row>
    <row r="36" spans="1:20" ht="54" customHeight="1" x14ac:dyDescent="0.25">
      <c r="A36" s="76"/>
      <c r="B36" s="80"/>
      <c r="C36" s="1">
        <f t="shared" si="3"/>
        <v>27</v>
      </c>
      <c r="D36" s="5" t="s">
        <v>39</v>
      </c>
      <c r="E36" s="26">
        <v>153</v>
      </c>
      <c r="F36" s="25">
        <f t="shared" si="0"/>
        <v>81694.117647058825</v>
      </c>
      <c r="G36" s="31">
        <f t="shared" si="1"/>
        <v>12373200</v>
      </c>
      <c r="H36" s="8">
        <v>126000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13">
        <f t="shared" si="2"/>
        <v>12499200</v>
      </c>
      <c r="S36" s="18">
        <v>12243000</v>
      </c>
      <c r="T36" s="18">
        <v>130200</v>
      </c>
    </row>
    <row r="37" spans="1:20" ht="54" customHeight="1" x14ac:dyDescent="0.25">
      <c r="A37" s="76"/>
      <c r="B37" s="80"/>
      <c r="C37" s="1">
        <f t="shared" si="3"/>
        <v>28</v>
      </c>
      <c r="D37" s="5" t="s">
        <v>40</v>
      </c>
      <c r="E37" s="26">
        <v>246</v>
      </c>
      <c r="F37" s="25">
        <f t="shared" si="0"/>
        <v>78174.796747967484</v>
      </c>
      <c r="G37" s="31">
        <f t="shared" si="1"/>
        <v>19028000</v>
      </c>
      <c r="H37" s="8">
        <v>203000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13">
        <f t="shared" si="2"/>
        <v>19231000</v>
      </c>
      <c r="S37" s="18">
        <v>19028000</v>
      </c>
    </row>
    <row r="38" spans="1:20" ht="54" customHeight="1" x14ac:dyDescent="0.25">
      <c r="A38" s="76"/>
      <c r="B38" s="80"/>
      <c r="C38" s="1">
        <f t="shared" si="3"/>
        <v>29</v>
      </c>
      <c r="D38" s="5" t="s">
        <v>41</v>
      </c>
      <c r="E38" s="26">
        <v>80</v>
      </c>
      <c r="F38" s="25">
        <f t="shared" si="0"/>
        <v>70812.5</v>
      </c>
      <c r="G38" s="31">
        <f t="shared" si="1"/>
        <v>5599000</v>
      </c>
      <c r="H38" s="8">
        <v>66000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13">
        <f t="shared" si="2"/>
        <v>5665000</v>
      </c>
      <c r="S38" s="18">
        <v>5599000</v>
      </c>
    </row>
    <row r="39" spans="1:20" ht="54" customHeight="1" x14ac:dyDescent="0.25">
      <c r="A39" s="76"/>
      <c r="B39" s="80"/>
      <c r="C39" s="1">
        <f t="shared" si="3"/>
        <v>30</v>
      </c>
      <c r="D39" s="5" t="s">
        <v>42</v>
      </c>
      <c r="E39" s="26">
        <v>179</v>
      </c>
      <c r="F39" s="25">
        <f t="shared" si="0"/>
        <v>76861.452513966477</v>
      </c>
      <c r="G39" s="31">
        <f t="shared" si="1"/>
        <v>13610200</v>
      </c>
      <c r="H39" s="8">
        <v>148000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13">
        <f t="shared" si="2"/>
        <v>13758200</v>
      </c>
      <c r="S39" s="18">
        <v>13480000</v>
      </c>
      <c r="T39" s="18">
        <v>130200</v>
      </c>
    </row>
    <row r="40" spans="1:20" ht="54" customHeight="1" x14ac:dyDescent="0.25">
      <c r="A40" s="76"/>
      <c r="B40" s="80"/>
      <c r="C40" s="1">
        <f t="shared" si="3"/>
        <v>31</v>
      </c>
      <c r="D40" s="5" t="s">
        <v>43</v>
      </c>
      <c r="E40" s="26">
        <v>138</v>
      </c>
      <c r="F40" s="25">
        <f t="shared" si="0"/>
        <v>87166.666666666672</v>
      </c>
      <c r="G40" s="31">
        <f t="shared" si="1"/>
        <v>11915000</v>
      </c>
      <c r="H40" s="8">
        <v>114000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13">
        <f t="shared" si="2"/>
        <v>12029000</v>
      </c>
      <c r="S40" s="18">
        <v>11915000</v>
      </c>
    </row>
    <row r="41" spans="1:20" ht="54" customHeight="1" x14ac:dyDescent="0.25">
      <c r="A41" s="76"/>
      <c r="B41" s="80"/>
      <c r="C41" s="1">
        <f t="shared" si="3"/>
        <v>32</v>
      </c>
      <c r="D41" s="5" t="s">
        <v>44</v>
      </c>
      <c r="E41" s="26">
        <v>278</v>
      </c>
      <c r="F41" s="25">
        <f t="shared" si="0"/>
        <v>94079.136690647487</v>
      </c>
      <c r="G41" s="31">
        <f t="shared" si="1"/>
        <v>25941000</v>
      </c>
      <c r="H41" s="8">
        <v>213000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13">
        <f t="shared" si="2"/>
        <v>26154000</v>
      </c>
      <c r="S41" s="18">
        <v>25941000</v>
      </c>
    </row>
    <row r="42" spans="1:20" ht="54" customHeight="1" x14ac:dyDescent="0.25">
      <c r="A42" s="76"/>
      <c r="B42" s="80"/>
      <c r="C42" s="1">
        <f t="shared" si="3"/>
        <v>33</v>
      </c>
      <c r="D42" s="5" t="s">
        <v>45</v>
      </c>
      <c r="E42" s="26">
        <v>131</v>
      </c>
      <c r="F42" s="25">
        <f t="shared" si="0"/>
        <v>109564.88549618321</v>
      </c>
      <c r="G42" s="31">
        <f t="shared" si="1"/>
        <v>14245000</v>
      </c>
      <c r="H42" s="8">
        <v>108000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13">
        <f t="shared" si="2"/>
        <v>14353000</v>
      </c>
      <c r="S42" s="18">
        <v>14245000</v>
      </c>
    </row>
    <row r="43" spans="1:20" ht="54" customHeight="1" x14ac:dyDescent="0.25">
      <c r="A43" s="76"/>
      <c r="B43" s="80"/>
      <c r="C43" s="1">
        <f t="shared" si="3"/>
        <v>34</v>
      </c>
      <c r="D43" s="5" t="s">
        <v>46</v>
      </c>
      <c r="E43" s="26">
        <v>80</v>
      </c>
      <c r="F43" s="25">
        <f t="shared" si="0"/>
        <v>97400</v>
      </c>
      <c r="G43" s="31">
        <f t="shared" si="1"/>
        <v>7726000</v>
      </c>
      <c r="H43" s="8">
        <v>66000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13">
        <f t="shared" si="2"/>
        <v>7792000</v>
      </c>
      <c r="S43" s="18">
        <v>7726000</v>
      </c>
    </row>
    <row r="44" spans="1:20" ht="54" customHeight="1" x14ac:dyDescent="0.25">
      <c r="A44" s="76"/>
      <c r="B44" s="80"/>
      <c r="C44" s="1">
        <f t="shared" si="3"/>
        <v>35</v>
      </c>
      <c r="D44" s="5" t="s">
        <v>47</v>
      </c>
      <c r="E44" s="26">
        <v>102</v>
      </c>
      <c r="F44" s="25">
        <f t="shared" si="0"/>
        <v>100745.09803921569</v>
      </c>
      <c r="G44" s="31">
        <f t="shared" si="1"/>
        <v>10192000</v>
      </c>
      <c r="H44" s="8">
        <v>84000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13">
        <f t="shared" si="2"/>
        <v>10276000</v>
      </c>
      <c r="S44" s="18">
        <v>10192000</v>
      </c>
    </row>
    <row r="45" spans="1:20" ht="54" customHeight="1" x14ac:dyDescent="0.25">
      <c r="A45" s="76"/>
      <c r="B45" s="80"/>
      <c r="C45" s="1">
        <f t="shared" si="3"/>
        <v>36</v>
      </c>
      <c r="D45" s="5" t="s">
        <v>48</v>
      </c>
      <c r="E45" s="26">
        <v>227</v>
      </c>
      <c r="F45" s="25">
        <f t="shared" si="0"/>
        <v>87127.753303964753</v>
      </c>
      <c r="G45" s="31">
        <f t="shared" si="1"/>
        <v>19591000</v>
      </c>
      <c r="H45" s="8">
        <v>187000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13">
        <f t="shared" si="2"/>
        <v>19778000</v>
      </c>
      <c r="S45" s="18">
        <v>19591000</v>
      </c>
    </row>
    <row r="46" spans="1:20" ht="54" customHeight="1" x14ac:dyDescent="0.25">
      <c r="A46" s="76"/>
      <c r="B46" s="80"/>
      <c r="C46" s="1">
        <f t="shared" si="3"/>
        <v>37</v>
      </c>
      <c r="D46" s="5" t="s">
        <v>49</v>
      </c>
      <c r="E46" s="26">
        <v>82</v>
      </c>
      <c r="F46" s="25">
        <f t="shared" si="0"/>
        <v>76682.926829268297</v>
      </c>
      <c r="G46" s="31">
        <f t="shared" si="1"/>
        <v>6220000</v>
      </c>
      <c r="H46" s="8">
        <v>68000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13">
        <f t="shared" si="2"/>
        <v>6288000</v>
      </c>
      <c r="S46" s="18">
        <v>6220000</v>
      </c>
    </row>
    <row r="47" spans="1:20" ht="54" customHeight="1" x14ac:dyDescent="0.25">
      <c r="A47" s="76"/>
      <c r="B47" s="80"/>
      <c r="C47" s="1">
        <f t="shared" si="3"/>
        <v>38</v>
      </c>
      <c r="D47" s="5" t="s">
        <v>50</v>
      </c>
      <c r="E47" s="26">
        <v>67</v>
      </c>
      <c r="F47" s="25">
        <f t="shared" si="0"/>
        <v>102925.37313432836</v>
      </c>
      <c r="G47" s="31">
        <f t="shared" si="1"/>
        <v>6841000</v>
      </c>
      <c r="H47" s="8">
        <v>55000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13">
        <f t="shared" si="2"/>
        <v>6896000</v>
      </c>
      <c r="S47" s="18">
        <v>6841000</v>
      </c>
    </row>
    <row r="48" spans="1:20" ht="54" customHeight="1" x14ac:dyDescent="0.25">
      <c r="A48" s="76"/>
      <c r="B48" s="80"/>
      <c r="C48" s="1">
        <f t="shared" si="3"/>
        <v>39</v>
      </c>
      <c r="D48" s="5" t="s">
        <v>51</v>
      </c>
      <c r="E48" s="26">
        <v>168</v>
      </c>
      <c r="F48" s="25">
        <f t="shared" si="0"/>
        <v>72886.904761904763</v>
      </c>
      <c r="G48" s="31">
        <f t="shared" si="1"/>
        <v>12106000</v>
      </c>
      <c r="H48" s="8">
        <v>139000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13">
        <f t="shared" si="2"/>
        <v>12245000</v>
      </c>
      <c r="S48" s="18">
        <v>12106000</v>
      </c>
    </row>
    <row r="49" spans="1:20" ht="54" customHeight="1" x14ac:dyDescent="0.25">
      <c r="A49" s="76"/>
      <c r="B49" s="80"/>
      <c r="C49" s="1">
        <f t="shared" si="3"/>
        <v>40</v>
      </c>
      <c r="D49" s="5" t="s">
        <v>52</v>
      </c>
      <c r="E49" s="26">
        <v>158</v>
      </c>
      <c r="F49" s="25">
        <f t="shared" si="0"/>
        <v>83335.443037974677</v>
      </c>
      <c r="G49" s="31">
        <f t="shared" si="1"/>
        <v>13037000</v>
      </c>
      <c r="H49" s="8">
        <v>130000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13">
        <f t="shared" si="2"/>
        <v>13167000</v>
      </c>
      <c r="S49" s="18">
        <v>13037000</v>
      </c>
    </row>
    <row r="50" spans="1:20" ht="54" customHeight="1" x14ac:dyDescent="0.25">
      <c r="A50" s="76"/>
      <c r="B50" s="80"/>
      <c r="C50" s="1">
        <f t="shared" si="3"/>
        <v>41</v>
      </c>
      <c r="D50" s="5" t="s">
        <v>53</v>
      </c>
      <c r="E50" s="26">
        <v>437</v>
      </c>
      <c r="F50" s="25">
        <f t="shared" si="0"/>
        <v>73501.601830663611</v>
      </c>
      <c r="G50" s="31">
        <f t="shared" si="1"/>
        <v>31759200</v>
      </c>
      <c r="H50" s="8">
        <v>361000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13">
        <f t="shared" si="2"/>
        <v>32120200</v>
      </c>
      <c r="S50" s="18">
        <v>31629000</v>
      </c>
      <c r="T50" s="18">
        <v>130200</v>
      </c>
    </row>
    <row r="51" spans="1:20" ht="54" customHeight="1" x14ac:dyDescent="0.25">
      <c r="A51" s="76"/>
      <c r="B51" s="80"/>
      <c r="C51" s="1">
        <f t="shared" si="3"/>
        <v>42</v>
      </c>
      <c r="D51" s="5" t="s">
        <v>54</v>
      </c>
      <c r="E51" s="26">
        <v>233</v>
      </c>
      <c r="F51" s="25">
        <f t="shared" si="0"/>
        <v>83442.060085836914</v>
      </c>
      <c r="G51" s="31">
        <f t="shared" si="1"/>
        <v>19250000</v>
      </c>
      <c r="H51" s="8">
        <v>192000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13">
        <f t="shared" si="2"/>
        <v>19442000</v>
      </c>
      <c r="S51" s="18">
        <v>19250000</v>
      </c>
    </row>
    <row r="52" spans="1:20" ht="54" customHeight="1" x14ac:dyDescent="0.25">
      <c r="A52" s="76"/>
      <c r="B52" s="80"/>
      <c r="C52" s="1">
        <f t="shared" si="3"/>
        <v>43</v>
      </c>
      <c r="D52" s="5" t="s">
        <v>55</v>
      </c>
      <c r="E52" s="26">
        <v>382</v>
      </c>
      <c r="F52" s="25">
        <f t="shared" si="0"/>
        <v>74507.853403141358</v>
      </c>
      <c r="G52" s="31">
        <f t="shared" si="1"/>
        <v>28147000</v>
      </c>
      <c r="H52" s="8">
        <v>315000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13">
        <f t="shared" si="2"/>
        <v>28462000</v>
      </c>
      <c r="S52" s="18">
        <v>28147000</v>
      </c>
    </row>
    <row r="53" spans="1:20" ht="54" customHeight="1" x14ac:dyDescent="0.25">
      <c r="A53" s="76"/>
      <c r="B53" s="80"/>
      <c r="C53" s="1">
        <f t="shared" si="3"/>
        <v>44</v>
      </c>
      <c r="D53" s="5" t="s">
        <v>56</v>
      </c>
      <c r="E53" s="26">
        <v>424</v>
      </c>
      <c r="F53" s="25">
        <f t="shared" si="0"/>
        <v>77684.433962264156</v>
      </c>
      <c r="G53" s="31">
        <f t="shared" si="1"/>
        <v>32592200</v>
      </c>
      <c r="H53" s="8">
        <v>346000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13">
        <f t="shared" si="2"/>
        <v>32938200</v>
      </c>
      <c r="S53" s="18">
        <v>32462000</v>
      </c>
      <c r="T53" s="18">
        <v>130200</v>
      </c>
    </row>
    <row r="54" spans="1:20" ht="54" customHeight="1" x14ac:dyDescent="0.25">
      <c r="A54" s="76"/>
      <c r="B54" s="80"/>
      <c r="C54" s="1">
        <f t="shared" si="3"/>
        <v>45</v>
      </c>
      <c r="D54" s="5" t="s">
        <v>57</v>
      </c>
      <c r="E54" s="26">
        <v>423</v>
      </c>
      <c r="F54" s="25">
        <f t="shared" si="0"/>
        <v>77120.56737588653</v>
      </c>
      <c r="G54" s="31">
        <f t="shared" si="1"/>
        <v>32273000</v>
      </c>
      <c r="H54" s="8">
        <v>349000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13">
        <f t="shared" si="2"/>
        <v>32622000</v>
      </c>
      <c r="S54" s="18">
        <v>32273000</v>
      </c>
    </row>
    <row r="55" spans="1:20" ht="54" customHeight="1" x14ac:dyDescent="0.25">
      <c r="A55" s="76"/>
      <c r="B55" s="80"/>
      <c r="C55" s="1">
        <f t="shared" si="3"/>
        <v>46</v>
      </c>
      <c r="D55" s="5" t="s">
        <v>58</v>
      </c>
      <c r="E55" s="26">
        <v>211</v>
      </c>
      <c r="F55" s="25">
        <f t="shared" si="0"/>
        <v>75436.018957345965</v>
      </c>
      <c r="G55" s="31">
        <f t="shared" si="1"/>
        <v>15743000</v>
      </c>
      <c r="H55" s="8">
        <v>174000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13">
        <f t="shared" si="2"/>
        <v>15917000</v>
      </c>
      <c r="S55" s="18">
        <v>15743000</v>
      </c>
    </row>
    <row r="56" spans="1:20" ht="54" customHeight="1" x14ac:dyDescent="0.25">
      <c r="A56" s="76"/>
      <c r="B56" s="80"/>
      <c r="C56" s="1">
        <f t="shared" si="3"/>
        <v>47</v>
      </c>
      <c r="D56" s="5" t="s">
        <v>59</v>
      </c>
      <c r="E56" s="26">
        <v>0</v>
      </c>
      <c r="F56" s="25">
        <v>0</v>
      </c>
      <c r="G56" s="31">
        <f t="shared" si="1"/>
        <v>10675000</v>
      </c>
      <c r="H56" s="8">
        <v>116000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13">
        <f t="shared" si="2"/>
        <v>10791000</v>
      </c>
      <c r="S56" s="18">
        <v>10675000</v>
      </c>
    </row>
    <row r="57" spans="1:20" ht="54" customHeight="1" x14ac:dyDescent="0.25">
      <c r="A57" s="76"/>
      <c r="B57" s="80"/>
      <c r="C57" s="1">
        <f t="shared" si="3"/>
        <v>48</v>
      </c>
      <c r="D57" s="5" t="s">
        <v>60</v>
      </c>
      <c r="E57" s="26">
        <v>85</v>
      </c>
      <c r="F57" s="25">
        <f t="shared" si="0"/>
        <v>70952.941176470587</v>
      </c>
      <c r="G57" s="31">
        <f t="shared" si="1"/>
        <v>5961000</v>
      </c>
      <c r="H57" s="8">
        <v>70000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13">
        <f t="shared" si="2"/>
        <v>6031000</v>
      </c>
      <c r="S57" s="18">
        <v>5961000</v>
      </c>
    </row>
    <row r="58" spans="1:20" ht="54" customHeight="1" x14ac:dyDescent="0.25">
      <c r="A58" s="76"/>
      <c r="B58" s="80"/>
      <c r="C58" s="1">
        <f t="shared" si="3"/>
        <v>49</v>
      </c>
      <c r="D58" s="5" t="s">
        <v>61</v>
      </c>
      <c r="E58" s="26">
        <v>223</v>
      </c>
      <c r="F58" s="25">
        <f t="shared" si="0"/>
        <v>87461.88340807175</v>
      </c>
      <c r="G58" s="31">
        <f t="shared" si="1"/>
        <v>19320000</v>
      </c>
      <c r="H58" s="8">
        <v>184000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13">
        <f t="shared" si="2"/>
        <v>19504000</v>
      </c>
      <c r="S58" s="18">
        <v>19320000</v>
      </c>
    </row>
    <row r="59" spans="1:20" ht="54" customHeight="1" x14ac:dyDescent="0.25">
      <c r="A59" s="76"/>
      <c r="B59" s="80"/>
      <c r="C59" s="1">
        <f t="shared" si="3"/>
        <v>50</v>
      </c>
      <c r="D59" s="5" t="s">
        <v>62</v>
      </c>
      <c r="E59" s="26">
        <v>354</v>
      </c>
      <c r="F59" s="25">
        <f t="shared" si="0"/>
        <v>77725.988700564965</v>
      </c>
      <c r="G59" s="31">
        <f t="shared" si="1"/>
        <v>27223000</v>
      </c>
      <c r="H59" s="8">
        <v>292000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13">
        <f t="shared" si="2"/>
        <v>27515000</v>
      </c>
      <c r="S59" s="18">
        <v>27223000</v>
      </c>
    </row>
    <row r="60" spans="1:20" ht="54" customHeight="1" x14ac:dyDescent="0.25">
      <c r="A60" s="76"/>
      <c r="B60" s="80"/>
      <c r="C60" s="1">
        <f t="shared" si="3"/>
        <v>51</v>
      </c>
      <c r="D60" s="5" t="s">
        <v>63</v>
      </c>
      <c r="E60" s="26">
        <v>287</v>
      </c>
      <c r="F60" s="25">
        <f t="shared" si="0"/>
        <v>73435.540069686409</v>
      </c>
      <c r="G60" s="31">
        <f t="shared" si="1"/>
        <v>20839000</v>
      </c>
      <c r="H60" s="8">
        <v>237000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13">
        <f t="shared" si="2"/>
        <v>21076000</v>
      </c>
      <c r="S60" s="18">
        <v>20839000</v>
      </c>
    </row>
    <row r="61" spans="1:20" ht="54" customHeight="1" x14ac:dyDescent="0.25">
      <c r="A61" s="76"/>
      <c r="B61" s="80"/>
      <c r="C61" s="1">
        <f t="shared" si="3"/>
        <v>52</v>
      </c>
      <c r="D61" s="5" t="s">
        <v>64</v>
      </c>
      <c r="E61" s="26">
        <v>106</v>
      </c>
      <c r="F61" s="25">
        <f t="shared" si="0"/>
        <v>70641.509433962259</v>
      </c>
      <c r="G61" s="31">
        <f t="shared" si="1"/>
        <v>7401000</v>
      </c>
      <c r="H61" s="8">
        <v>87000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13">
        <f t="shared" si="2"/>
        <v>7488000</v>
      </c>
      <c r="S61" s="18">
        <v>7401000</v>
      </c>
    </row>
    <row r="62" spans="1:20" ht="54" customHeight="1" x14ac:dyDescent="0.25">
      <c r="A62" s="76"/>
      <c r="B62" s="80"/>
      <c r="C62" s="1">
        <f t="shared" si="3"/>
        <v>53</v>
      </c>
      <c r="D62" s="5" t="s">
        <v>65</v>
      </c>
      <c r="E62" s="26">
        <v>108</v>
      </c>
      <c r="F62" s="25">
        <f t="shared" si="0"/>
        <v>70962.962962962964</v>
      </c>
      <c r="G62" s="31">
        <f t="shared" si="1"/>
        <v>7575000</v>
      </c>
      <c r="H62" s="8">
        <v>89000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13">
        <f t="shared" si="2"/>
        <v>7664000</v>
      </c>
      <c r="S62" s="18">
        <v>7575000</v>
      </c>
    </row>
    <row r="63" spans="1:20" ht="54" customHeight="1" x14ac:dyDescent="0.25">
      <c r="A63" s="76"/>
      <c r="B63" s="80"/>
      <c r="C63" s="1">
        <f t="shared" si="3"/>
        <v>54</v>
      </c>
      <c r="D63" s="5" t="s">
        <v>66</v>
      </c>
      <c r="E63" s="26">
        <v>145</v>
      </c>
      <c r="F63" s="25">
        <f t="shared" si="0"/>
        <v>99717.241379310348</v>
      </c>
      <c r="G63" s="31">
        <f t="shared" si="1"/>
        <v>14339000</v>
      </c>
      <c r="H63" s="8">
        <v>120000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13">
        <f t="shared" si="2"/>
        <v>14459000</v>
      </c>
      <c r="S63" s="18">
        <v>14339000</v>
      </c>
    </row>
    <row r="64" spans="1:20" ht="54" customHeight="1" x14ac:dyDescent="0.25">
      <c r="A64" s="76"/>
      <c r="B64" s="80"/>
      <c r="C64" s="1">
        <f t="shared" si="3"/>
        <v>55</v>
      </c>
      <c r="D64" s="5" t="s">
        <v>67</v>
      </c>
      <c r="E64" s="26">
        <v>350</v>
      </c>
      <c r="F64" s="25">
        <f t="shared" si="0"/>
        <v>81991.428571428565</v>
      </c>
      <c r="G64" s="31">
        <f t="shared" si="1"/>
        <v>28408000</v>
      </c>
      <c r="H64" s="8">
        <v>289000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13">
        <f t="shared" si="2"/>
        <v>28697000</v>
      </c>
      <c r="S64" s="18">
        <v>28408000</v>
      </c>
    </row>
    <row r="65" spans="1:24" ht="54" customHeight="1" x14ac:dyDescent="0.25">
      <c r="A65" s="76"/>
      <c r="B65" s="80"/>
      <c r="C65" s="1">
        <f t="shared" si="3"/>
        <v>56</v>
      </c>
      <c r="D65" s="5" t="s">
        <v>68</v>
      </c>
      <c r="E65" s="26">
        <v>114</v>
      </c>
      <c r="F65" s="25">
        <f t="shared" si="0"/>
        <v>92543.859649122809</v>
      </c>
      <c r="G65" s="31">
        <f t="shared" si="1"/>
        <v>10456000</v>
      </c>
      <c r="H65" s="8">
        <v>94000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13">
        <f t="shared" si="2"/>
        <v>10550000</v>
      </c>
      <c r="S65" s="18">
        <v>10456000</v>
      </c>
    </row>
    <row r="66" spans="1:24" ht="54" customHeight="1" x14ac:dyDescent="0.25">
      <c r="A66" s="76"/>
      <c r="B66" s="80"/>
      <c r="C66" s="1">
        <f t="shared" si="3"/>
        <v>57</v>
      </c>
      <c r="D66" s="5" t="s">
        <v>69</v>
      </c>
      <c r="E66" s="26">
        <v>72</v>
      </c>
      <c r="F66" s="25">
        <f t="shared" si="0"/>
        <v>102347.22222222222</v>
      </c>
      <c r="G66" s="31">
        <f t="shared" si="1"/>
        <v>7310000</v>
      </c>
      <c r="H66" s="8">
        <v>59000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13">
        <f t="shared" si="2"/>
        <v>7369000</v>
      </c>
      <c r="S66" s="18">
        <v>7310000</v>
      </c>
    </row>
    <row r="67" spans="1:24" ht="54" customHeight="1" x14ac:dyDescent="0.25">
      <c r="A67" s="76"/>
      <c r="B67" s="80"/>
      <c r="C67" s="1">
        <f t="shared" si="3"/>
        <v>58</v>
      </c>
      <c r="D67" s="5" t="s">
        <v>70</v>
      </c>
      <c r="E67" s="26">
        <v>342</v>
      </c>
      <c r="F67" s="25">
        <f t="shared" si="0"/>
        <v>71786.549707602346</v>
      </c>
      <c r="G67" s="31">
        <f t="shared" si="1"/>
        <v>24269000</v>
      </c>
      <c r="H67" s="8">
        <v>282000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13">
        <f t="shared" si="2"/>
        <v>24551000</v>
      </c>
      <c r="S67" s="18">
        <v>24269000</v>
      </c>
    </row>
    <row r="68" spans="1:24" ht="54" customHeight="1" x14ac:dyDescent="0.25">
      <c r="A68" s="76"/>
      <c r="B68" s="80"/>
      <c r="C68" s="1">
        <f t="shared" si="3"/>
        <v>59</v>
      </c>
      <c r="D68" s="5" t="s">
        <v>71</v>
      </c>
      <c r="E68" s="26">
        <v>166</v>
      </c>
      <c r="F68" s="25">
        <f t="shared" si="0"/>
        <v>78228.915662650601</v>
      </c>
      <c r="G68" s="31">
        <f t="shared" si="1"/>
        <v>12849000</v>
      </c>
      <c r="H68" s="8">
        <v>137000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13">
        <f t="shared" si="2"/>
        <v>12986000</v>
      </c>
      <c r="S68" s="18">
        <v>12849000</v>
      </c>
    </row>
    <row r="69" spans="1:24" ht="54" customHeight="1" x14ac:dyDescent="0.25">
      <c r="A69" s="76"/>
      <c r="B69" s="80"/>
      <c r="C69" s="1">
        <f t="shared" si="3"/>
        <v>60</v>
      </c>
      <c r="D69" s="5" t="s">
        <v>72</v>
      </c>
      <c r="E69" s="26">
        <v>145</v>
      </c>
      <c r="F69" s="25">
        <f t="shared" si="0"/>
        <v>80682.758620689652</v>
      </c>
      <c r="G69" s="31">
        <f t="shared" si="1"/>
        <v>11579000</v>
      </c>
      <c r="H69" s="8">
        <v>120000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13">
        <f t="shared" si="2"/>
        <v>11699000</v>
      </c>
      <c r="S69" s="18">
        <v>11579000</v>
      </c>
    </row>
    <row r="70" spans="1:24" ht="54" customHeight="1" x14ac:dyDescent="0.25">
      <c r="A70" s="76"/>
      <c r="B70" s="80"/>
      <c r="C70" s="1">
        <f t="shared" si="3"/>
        <v>61</v>
      </c>
      <c r="D70" s="5" t="s">
        <v>73</v>
      </c>
      <c r="E70" s="26">
        <v>166</v>
      </c>
      <c r="F70" s="25">
        <f t="shared" si="0"/>
        <v>97313.253012048197</v>
      </c>
      <c r="G70" s="31">
        <f t="shared" si="1"/>
        <v>16017000</v>
      </c>
      <c r="H70" s="8">
        <v>137000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13">
        <f t="shared" si="2"/>
        <v>16154000</v>
      </c>
      <c r="S70" s="18">
        <v>16017000</v>
      </c>
    </row>
    <row r="71" spans="1:24" ht="54" customHeight="1" x14ac:dyDescent="0.25">
      <c r="A71" s="76"/>
      <c r="B71" s="80"/>
      <c r="C71" s="1">
        <f t="shared" si="3"/>
        <v>62</v>
      </c>
      <c r="D71" s="5" t="s">
        <v>74</v>
      </c>
      <c r="E71" s="26">
        <v>425</v>
      </c>
      <c r="F71" s="25">
        <f t="shared" si="0"/>
        <v>79249.411764705888</v>
      </c>
      <c r="G71" s="31">
        <f t="shared" si="1"/>
        <v>33330000</v>
      </c>
      <c r="H71" s="8">
        <v>351000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13">
        <f t="shared" si="2"/>
        <v>33681000</v>
      </c>
      <c r="S71" s="18">
        <v>33330000</v>
      </c>
    </row>
    <row r="72" spans="1:24" ht="54" customHeight="1" x14ac:dyDescent="0.25">
      <c r="A72" s="76"/>
      <c r="B72" s="80"/>
      <c r="C72" s="1">
        <f t="shared" si="3"/>
        <v>63</v>
      </c>
      <c r="D72" s="5" t="s">
        <v>75</v>
      </c>
      <c r="E72" s="26">
        <v>170</v>
      </c>
      <c r="F72" s="25">
        <f t="shared" si="0"/>
        <v>99305.882352941175</v>
      </c>
      <c r="G72" s="31">
        <f t="shared" si="1"/>
        <v>16742000</v>
      </c>
      <c r="H72" s="8">
        <v>140000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13">
        <f t="shared" si="2"/>
        <v>16882000</v>
      </c>
      <c r="S72" s="18">
        <v>16742000</v>
      </c>
    </row>
    <row r="73" spans="1:24" ht="54" customHeight="1" x14ac:dyDescent="0.25">
      <c r="A73" s="76"/>
      <c r="B73" s="80"/>
      <c r="C73" s="1">
        <f t="shared" si="3"/>
        <v>64</v>
      </c>
      <c r="D73" s="5" t="s">
        <v>76</v>
      </c>
      <c r="E73" s="26">
        <v>309</v>
      </c>
      <c r="F73" s="25">
        <f t="shared" si="0"/>
        <v>104559.87055016181</v>
      </c>
      <c r="G73" s="31">
        <f t="shared" si="1"/>
        <v>32058000</v>
      </c>
      <c r="H73" s="8">
        <v>251000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13">
        <f t="shared" si="2"/>
        <v>32309000</v>
      </c>
      <c r="S73" s="18">
        <v>32058000</v>
      </c>
    </row>
    <row r="74" spans="1:24" ht="54" customHeight="1" x14ac:dyDescent="0.25">
      <c r="A74" s="76"/>
      <c r="B74" s="80"/>
      <c r="C74" s="1">
        <f t="shared" si="3"/>
        <v>65</v>
      </c>
      <c r="D74" s="5" t="s">
        <v>77</v>
      </c>
      <c r="E74" s="26">
        <v>380</v>
      </c>
      <c r="F74" s="25">
        <f t="shared" si="0"/>
        <v>72500</v>
      </c>
      <c r="G74" s="31">
        <f t="shared" si="1"/>
        <v>27236000</v>
      </c>
      <c r="H74" s="8">
        <v>314000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13">
        <f t="shared" si="2"/>
        <v>27550000</v>
      </c>
      <c r="S74" s="18">
        <v>27236000</v>
      </c>
    </row>
    <row r="75" spans="1:24" ht="54" customHeight="1" x14ac:dyDescent="0.25">
      <c r="A75" s="76"/>
      <c r="B75" s="80"/>
      <c r="C75" s="1">
        <f t="shared" si="3"/>
        <v>66</v>
      </c>
      <c r="D75" s="5" t="s">
        <v>78</v>
      </c>
      <c r="E75" s="26">
        <v>391</v>
      </c>
      <c r="F75" s="25">
        <f t="shared" ref="F75:F138" si="4">Q75/E75</f>
        <v>77314.578005115094</v>
      </c>
      <c r="G75" s="31">
        <f t="shared" ref="G75:G77" si="5">S75+T75</f>
        <v>29907000</v>
      </c>
      <c r="H75" s="8">
        <v>323000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13">
        <f t="shared" ref="Q75:Q77" si="6">SUM(G75:I75)</f>
        <v>30230000</v>
      </c>
      <c r="S75" s="18">
        <v>29907000</v>
      </c>
    </row>
    <row r="76" spans="1:24" ht="54" customHeight="1" x14ac:dyDescent="0.25">
      <c r="A76" s="76"/>
      <c r="B76" s="80"/>
      <c r="C76" s="1">
        <f t="shared" ref="C76:C77" si="7">C75+1</f>
        <v>67</v>
      </c>
      <c r="D76" s="5" t="s">
        <v>79</v>
      </c>
      <c r="E76" s="26">
        <v>57</v>
      </c>
      <c r="F76" s="25">
        <f t="shared" si="4"/>
        <v>114703.50877192983</v>
      </c>
      <c r="G76" s="31">
        <f t="shared" si="5"/>
        <v>6491100</v>
      </c>
      <c r="H76" s="8">
        <v>47000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13">
        <f t="shared" si="6"/>
        <v>6538100</v>
      </c>
      <c r="S76" s="18">
        <v>6426000</v>
      </c>
      <c r="T76" s="18">
        <v>65100</v>
      </c>
    </row>
    <row r="77" spans="1:24" ht="54" customHeight="1" x14ac:dyDescent="0.25">
      <c r="A77" s="76"/>
      <c r="B77" s="80"/>
      <c r="C77" s="1">
        <f t="shared" si="7"/>
        <v>68</v>
      </c>
      <c r="D77" s="5" t="s">
        <v>80</v>
      </c>
      <c r="E77" s="26">
        <v>110</v>
      </c>
      <c r="F77" s="25">
        <f t="shared" si="4"/>
        <v>74672.727272727279</v>
      </c>
      <c r="G77" s="31">
        <f t="shared" si="5"/>
        <v>8123000</v>
      </c>
      <c r="H77" s="8">
        <v>91000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13">
        <f t="shared" si="6"/>
        <v>8214000</v>
      </c>
      <c r="S77" s="18">
        <v>8123000</v>
      </c>
    </row>
    <row r="78" spans="1:24" s="15" customFormat="1" ht="54" customHeight="1" x14ac:dyDescent="0.2">
      <c r="A78" s="73" t="s">
        <v>10</v>
      </c>
      <c r="B78" s="74"/>
      <c r="C78" s="74"/>
      <c r="D78" s="75"/>
      <c r="E78" s="24">
        <f>SUM(E10:E77)</f>
        <v>14117</v>
      </c>
      <c r="F78" s="25"/>
      <c r="G78" s="6">
        <f>SUM(G10:G77)</f>
        <v>1167677000</v>
      </c>
      <c r="H78" s="6">
        <f t="shared" ref="H78:P78" si="8">SUM(H10:H77)</f>
        <v>12041000</v>
      </c>
      <c r="I78" s="6">
        <f t="shared" si="8"/>
        <v>0</v>
      </c>
      <c r="J78" s="6">
        <f t="shared" si="8"/>
        <v>0</v>
      </c>
      <c r="K78" s="6">
        <f t="shared" si="8"/>
        <v>0</v>
      </c>
      <c r="L78" s="6">
        <f t="shared" si="8"/>
        <v>0</v>
      </c>
      <c r="M78" s="6">
        <f t="shared" si="8"/>
        <v>0</v>
      </c>
      <c r="N78" s="6">
        <f t="shared" si="8"/>
        <v>0</v>
      </c>
      <c r="O78" s="6">
        <f t="shared" si="8"/>
        <v>0</v>
      </c>
      <c r="P78" s="6">
        <f t="shared" si="8"/>
        <v>0</v>
      </c>
      <c r="Q78" s="14">
        <f>SUM(Q10:Q77)</f>
        <v>1179718000</v>
      </c>
      <c r="S78" s="19" t="s">
        <v>101</v>
      </c>
      <c r="T78" s="19" t="s">
        <v>102</v>
      </c>
      <c r="U78" s="19"/>
      <c r="V78" s="19"/>
      <c r="W78" s="15" t="s">
        <v>103</v>
      </c>
    </row>
    <row r="79" spans="1:24" ht="54" customHeight="1" x14ac:dyDescent="0.25">
      <c r="A79" s="47" t="s">
        <v>10</v>
      </c>
      <c r="B79" s="48"/>
      <c r="C79" s="1">
        <v>1</v>
      </c>
      <c r="D79" s="2" t="s">
        <v>13</v>
      </c>
      <c r="E79" s="53">
        <v>147</v>
      </c>
      <c r="F79" s="25">
        <f t="shared" si="4"/>
        <v>71931.076025793285</v>
      </c>
      <c r="G79" s="7">
        <v>0</v>
      </c>
      <c r="H79" s="7">
        <v>0</v>
      </c>
      <c r="I79" s="7">
        <v>0</v>
      </c>
      <c r="J79" s="7">
        <v>1807387.74</v>
      </c>
      <c r="K79" s="39">
        <f>S79+T79+U79+V79</f>
        <v>7025440</v>
      </c>
      <c r="L79" s="7">
        <v>31860</v>
      </c>
      <c r="M79" s="7">
        <v>5000</v>
      </c>
      <c r="N79" s="7">
        <v>0</v>
      </c>
      <c r="O79" s="7">
        <v>0</v>
      </c>
      <c r="P79" s="7">
        <f>W79-O79-N79-M79-L79-J79</f>
        <v>1704180.4357916142</v>
      </c>
      <c r="Q79" s="9">
        <f t="shared" ref="Q79:Q109" si="9">SUM(J79:P79)</f>
        <v>10573868.175791614</v>
      </c>
      <c r="S79" s="18">
        <v>3425000</v>
      </c>
      <c r="T79" s="18">
        <v>3600440</v>
      </c>
      <c r="W79" s="18">
        <v>3548428.1757916142</v>
      </c>
      <c r="X79" s="49"/>
    </row>
    <row r="80" spans="1:24" ht="54" customHeight="1" x14ac:dyDescent="0.25">
      <c r="A80" s="76" t="s">
        <v>11</v>
      </c>
      <c r="B80" s="77" t="s">
        <v>12</v>
      </c>
      <c r="C80" s="1">
        <f>C79+1</f>
        <v>2</v>
      </c>
      <c r="D80" s="2" t="s">
        <v>14</v>
      </c>
      <c r="E80" s="53">
        <v>175</v>
      </c>
      <c r="F80" s="25">
        <f t="shared" si="4"/>
        <v>86155.285454691402</v>
      </c>
      <c r="G80" s="7">
        <v>0</v>
      </c>
      <c r="H80" s="7">
        <v>0</v>
      </c>
      <c r="I80" s="7">
        <v>0</v>
      </c>
      <c r="J80" s="7">
        <v>1756824.52</v>
      </c>
      <c r="K80" s="39">
        <f t="shared" ref="K80:K143" si="10">S80+T80+U80+V80</f>
        <v>7062010</v>
      </c>
      <c r="L80" s="7">
        <v>35000</v>
      </c>
      <c r="M80" s="7">
        <v>0</v>
      </c>
      <c r="N80" s="7">
        <v>0</v>
      </c>
      <c r="O80" s="7">
        <v>0</v>
      </c>
      <c r="P80" s="7">
        <f t="shared" ref="P80:P143" si="11">W80-O80-N80-M80-L80-J80</f>
        <v>6223340.4345709961</v>
      </c>
      <c r="Q80" s="9">
        <f t="shared" si="9"/>
        <v>15077174.954570996</v>
      </c>
      <c r="S80" s="18">
        <v>4008000</v>
      </c>
      <c r="T80" s="18">
        <v>3054010</v>
      </c>
      <c r="W80" s="18">
        <v>8015164.9545709956</v>
      </c>
      <c r="X80" s="49"/>
    </row>
    <row r="81" spans="1:24" ht="54" customHeight="1" x14ac:dyDescent="0.25">
      <c r="A81" s="76"/>
      <c r="B81" s="77"/>
      <c r="C81" s="1">
        <f t="shared" ref="C81:C144" si="12">C80+1</f>
        <v>3</v>
      </c>
      <c r="D81" s="3" t="s">
        <v>15</v>
      </c>
      <c r="E81" s="53">
        <v>329</v>
      </c>
      <c r="F81" s="25">
        <f t="shared" si="4"/>
        <v>66283.044420270249</v>
      </c>
      <c r="G81" s="7">
        <v>0</v>
      </c>
      <c r="H81" s="7">
        <v>0</v>
      </c>
      <c r="I81" s="7">
        <v>0</v>
      </c>
      <c r="J81" s="7">
        <v>3030679.97</v>
      </c>
      <c r="K81" s="39">
        <f t="shared" si="10"/>
        <v>15229500</v>
      </c>
      <c r="L81" s="7">
        <v>30000</v>
      </c>
      <c r="M81" s="7">
        <v>0</v>
      </c>
      <c r="N81" s="7">
        <v>0</v>
      </c>
      <c r="O81" s="7">
        <v>0</v>
      </c>
      <c r="P81" s="7">
        <f t="shared" si="11"/>
        <v>3516941.6442689099</v>
      </c>
      <c r="Q81" s="9">
        <f t="shared" si="9"/>
        <v>21807121.61426891</v>
      </c>
      <c r="S81" s="18">
        <v>7474000</v>
      </c>
      <c r="T81" s="18">
        <v>7755500</v>
      </c>
      <c r="W81" s="18">
        <v>6577621.6142689101</v>
      </c>
      <c r="X81" s="49"/>
    </row>
    <row r="82" spans="1:24" ht="54" customHeight="1" x14ac:dyDescent="0.25">
      <c r="A82" s="76"/>
      <c r="B82" s="77"/>
      <c r="C82" s="1">
        <f t="shared" si="12"/>
        <v>4</v>
      </c>
      <c r="D82" s="4" t="s">
        <v>16</v>
      </c>
      <c r="E82" s="53">
        <f>245+175</f>
        <v>420</v>
      </c>
      <c r="F82" s="25">
        <f t="shared" si="4"/>
        <v>87656.184149968933</v>
      </c>
      <c r="G82" s="7">
        <v>0</v>
      </c>
      <c r="H82" s="7">
        <v>0</v>
      </c>
      <c r="I82" s="7">
        <v>0</v>
      </c>
      <c r="J82" s="7">
        <f>3388891.63+1453367.07</f>
        <v>4842258.7</v>
      </c>
      <c r="K82" s="39">
        <f t="shared" si="10"/>
        <v>22010410</v>
      </c>
      <c r="L82" s="7">
        <f>46000+32700</f>
        <v>78700</v>
      </c>
      <c r="M82" s="7">
        <v>2000</v>
      </c>
      <c r="N82" s="7">
        <v>0</v>
      </c>
      <c r="O82" s="7">
        <v>0</v>
      </c>
      <c r="P82" s="7">
        <f>W82-O82-N82-M82-L82-J82+3238920.65</f>
        <v>9882228.6429869477</v>
      </c>
      <c r="Q82" s="9">
        <f t="shared" si="9"/>
        <v>36815597.342986949</v>
      </c>
      <c r="S82" s="18">
        <v>9837000</v>
      </c>
      <c r="T82" s="18">
        <f>7774500+4398910</f>
        <v>12173410</v>
      </c>
      <c r="W82" s="18">
        <v>11566266.692986948</v>
      </c>
      <c r="X82" s="49"/>
    </row>
    <row r="83" spans="1:24" ht="54" customHeight="1" x14ac:dyDescent="0.25">
      <c r="A83" s="76"/>
      <c r="B83" s="77"/>
      <c r="C83" s="1">
        <f t="shared" si="12"/>
        <v>5</v>
      </c>
      <c r="D83" s="5" t="s">
        <v>17</v>
      </c>
      <c r="E83" s="26">
        <v>137</v>
      </c>
      <c r="F83" s="25">
        <f t="shared" si="4"/>
        <v>72422.767305293863</v>
      </c>
      <c r="G83" s="7">
        <v>0</v>
      </c>
      <c r="H83" s="7">
        <v>0</v>
      </c>
      <c r="I83" s="7">
        <v>0</v>
      </c>
      <c r="J83" s="7">
        <v>1250472.31</v>
      </c>
      <c r="K83" s="39">
        <f t="shared" si="10"/>
        <v>7215650</v>
      </c>
      <c r="L83" s="7">
        <v>31020.000000000004</v>
      </c>
      <c r="M83" s="7">
        <v>0</v>
      </c>
      <c r="N83" s="7">
        <v>0</v>
      </c>
      <c r="O83" s="7">
        <v>0</v>
      </c>
      <c r="P83" s="7">
        <f t="shared" si="11"/>
        <v>1424776.810825258</v>
      </c>
      <c r="Q83" s="9">
        <f t="shared" si="9"/>
        <v>9921919.120825259</v>
      </c>
      <c r="S83" s="18">
        <v>2859000</v>
      </c>
      <c r="T83" s="18">
        <v>4356650</v>
      </c>
      <c r="W83" s="18">
        <v>2706269.1208252581</v>
      </c>
      <c r="X83" s="49"/>
    </row>
    <row r="84" spans="1:24" ht="54" customHeight="1" x14ac:dyDescent="0.25">
      <c r="A84" s="76"/>
      <c r="B84" s="77"/>
      <c r="C84" s="1">
        <f t="shared" si="12"/>
        <v>6</v>
      </c>
      <c r="D84" s="5" t="s">
        <v>18</v>
      </c>
      <c r="E84" s="26">
        <v>315</v>
      </c>
      <c r="F84" s="25">
        <f t="shared" si="4"/>
        <v>77721.488985396252</v>
      </c>
      <c r="G84" s="7">
        <v>0</v>
      </c>
      <c r="H84" s="7">
        <v>0</v>
      </c>
      <c r="I84" s="7">
        <v>0</v>
      </c>
      <c r="J84" s="7">
        <v>2359149.56</v>
      </c>
      <c r="K84" s="39">
        <f t="shared" si="10"/>
        <v>13792540</v>
      </c>
      <c r="L84" s="7">
        <v>50000</v>
      </c>
      <c r="M84" s="7">
        <v>5000</v>
      </c>
      <c r="N84" s="7">
        <v>0</v>
      </c>
      <c r="O84" s="7">
        <v>0</v>
      </c>
      <c r="P84" s="7">
        <f t="shared" si="11"/>
        <v>8275579.470399823</v>
      </c>
      <c r="Q84" s="9">
        <f t="shared" si="9"/>
        <v>24482269.030399822</v>
      </c>
      <c r="S84" s="18">
        <v>6692000</v>
      </c>
      <c r="T84" s="18">
        <v>7100540.0000000009</v>
      </c>
      <c r="W84" s="18">
        <v>10689729.030399824</v>
      </c>
      <c r="X84" s="49"/>
    </row>
    <row r="85" spans="1:24" ht="54" customHeight="1" x14ac:dyDescent="0.25">
      <c r="A85" s="76"/>
      <c r="B85" s="77"/>
      <c r="C85" s="1">
        <f t="shared" si="12"/>
        <v>7</v>
      </c>
      <c r="D85" s="5" t="s">
        <v>19</v>
      </c>
      <c r="E85" s="26">
        <v>51</v>
      </c>
      <c r="F85" s="25">
        <f t="shared" si="4"/>
        <v>191480.33847325336</v>
      </c>
      <c r="G85" s="7">
        <v>0</v>
      </c>
      <c r="H85" s="7">
        <v>0</v>
      </c>
      <c r="I85" s="7">
        <v>0</v>
      </c>
      <c r="J85" s="7">
        <v>1151943.8700000001</v>
      </c>
      <c r="K85" s="39">
        <f t="shared" si="10"/>
        <v>6165500</v>
      </c>
      <c r="L85" s="7">
        <v>28000</v>
      </c>
      <c r="M85" s="7">
        <v>0</v>
      </c>
      <c r="N85" s="7">
        <v>0</v>
      </c>
      <c r="O85" s="7">
        <v>0</v>
      </c>
      <c r="P85" s="7">
        <f t="shared" si="11"/>
        <v>2420053.3921359209</v>
      </c>
      <c r="Q85" s="9">
        <f t="shared" si="9"/>
        <v>9765497.262135921</v>
      </c>
      <c r="S85" s="18">
        <v>3319000</v>
      </c>
      <c r="T85" s="18">
        <v>2846500</v>
      </c>
      <c r="W85" s="18">
        <v>3599997.262135921</v>
      </c>
      <c r="X85" s="49"/>
    </row>
    <row r="86" spans="1:24" ht="54" customHeight="1" x14ac:dyDescent="0.25">
      <c r="A86" s="76"/>
      <c r="B86" s="77"/>
      <c r="C86" s="1">
        <f t="shared" si="12"/>
        <v>8</v>
      </c>
      <c r="D86" s="5" t="s">
        <v>20</v>
      </c>
      <c r="E86" s="26">
        <v>168</v>
      </c>
      <c r="F86" s="25">
        <f t="shared" si="4"/>
        <v>74079.214500735252</v>
      </c>
      <c r="G86" s="7">
        <v>0</v>
      </c>
      <c r="H86" s="7">
        <v>0</v>
      </c>
      <c r="I86" s="7">
        <v>0</v>
      </c>
      <c r="J86" s="7">
        <v>1585592.28</v>
      </c>
      <c r="K86" s="39">
        <f t="shared" si="10"/>
        <v>8887220</v>
      </c>
      <c r="L86" s="7">
        <v>42500</v>
      </c>
      <c r="M86" s="7">
        <v>10000</v>
      </c>
      <c r="N86" s="7">
        <v>0</v>
      </c>
      <c r="O86" s="7">
        <v>0</v>
      </c>
      <c r="P86" s="7">
        <f t="shared" si="11"/>
        <v>1919995.7561235225</v>
      </c>
      <c r="Q86" s="9">
        <f t="shared" si="9"/>
        <v>12445308.036123522</v>
      </c>
      <c r="S86" s="18">
        <v>4486000</v>
      </c>
      <c r="T86" s="18">
        <v>4401220</v>
      </c>
      <c r="W86" s="18">
        <v>3558088.0361235226</v>
      </c>
      <c r="X86" s="49"/>
    </row>
    <row r="87" spans="1:24" ht="54" customHeight="1" x14ac:dyDescent="0.25">
      <c r="A87" s="76"/>
      <c r="B87" s="77"/>
      <c r="C87" s="1">
        <f t="shared" si="12"/>
        <v>9</v>
      </c>
      <c r="D87" s="5" t="s">
        <v>21</v>
      </c>
      <c r="E87" s="26">
        <v>308</v>
      </c>
      <c r="F87" s="25">
        <f t="shared" si="4"/>
        <v>87747.220961889572</v>
      </c>
      <c r="G87" s="7">
        <v>0</v>
      </c>
      <c r="H87" s="7">
        <v>0</v>
      </c>
      <c r="I87" s="7">
        <v>0</v>
      </c>
      <c r="J87" s="7">
        <v>3401066.11</v>
      </c>
      <c r="K87" s="39">
        <f t="shared" si="10"/>
        <v>14831380</v>
      </c>
      <c r="L87" s="7">
        <v>32000</v>
      </c>
      <c r="M87" s="7">
        <v>0</v>
      </c>
      <c r="N87" s="7">
        <v>0</v>
      </c>
      <c r="O87" s="7">
        <v>0</v>
      </c>
      <c r="P87" s="7">
        <f t="shared" si="11"/>
        <v>8761697.9462619908</v>
      </c>
      <c r="Q87" s="9">
        <f t="shared" si="9"/>
        <v>27026144.05626199</v>
      </c>
      <c r="S87" s="18">
        <v>7048000</v>
      </c>
      <c r="T87" s="18">
        <v>7783379.9999999991</v>
      </c>
      <c r="W87" s="18">
        <v>12194764.05626199</v>
      </c>
      <c r="X87" s="49"/>
    </row>
    <row r="88" spans="1:24" ht="54" customHeight="1" x14ac:dyDescent="0.25">
      <c r="A88" s="76"/>
      <c r="B88" s="77"/>
      <c r="C88" s="1">
        <f t="shared" si="12"/>
        <v>10</v>
      </c>
      <c r="D88" s="5" t="s">
        <v>22</v>
      </c>
      <c r="E88" s="26">
        <v>120</v>
      </c>
      <c r="F88" s="25">
        <f t="shared" si="4"/>
        <v>73085.918397081143</v>
      </c>
      <c r="G88" s="7">
        <v>0</v>
      </c>
      <c r="H88" s="7">
        <v>0</v>
      </c>
      <c r="I88" s="7">
        <v>0</v>
      </c>
      <c r="J88" s="7">
        <v>1016083.14</v>
      </c>
      <c r="K88" s="39">
        <f t="shared" si="10"/>
        <v>6081210</v>
      </c>
      <c r="L88" s="7">
        <v>21600</v>
      </c>
      <c r="M88" s="7">
        <v>3000</v>
      </c>
      <c r="N88" s="7">
        <v>0</v>
      </c>
      <c r="O88" s="7">
        <v>0</v>
      </c>
      <c r="P88" s="7">
        <f t="shared" si="11"/>
        <v>1648417.0676497389</v>
      </c>
      <c r="Q88" s="9">
        <f t="shared" si="9"/>
        <v>8770310.2076497376</v>
      </c>
      <c r="S88" s="18">
        <v>2594000</v>
      </c>
      <c r="T88" s="18">
        <v>3487210</v>
      </c>
      <c r="W88" s="18">
        <v>2689100.207649739</v>
      </c>
      <c r="X88" s="49"/>
    </row>
    <row r="89" spans="1:24" ht="54" customHeight="1" x14ac:dyDescent="0.25">
      <c r="A89" s="76"/>
      <c r="B89" s="77"/>
      <c r="C89" s="1">
        <f t="shared" si="12"/>
        <v>11</v>
      </c>
      <c r="D89" s="5" t="s">
        <v>23</v>
      </c>
      <c r="E89" s="26">
        <v>382</v>
      </c>
      <c r="F89" s="25">
        <f t="shared" si="4"/>
        <v>57406.705150200716</v>
      </c>
      <c r="G89" s="7">
        <v>0</v>
      </c>
      <c r="H89" s="7">
        <v>0</v>
      </c>
      <c r="I89" s="7">
        <v>0</v>
      </c>
      <c r="J89" s="7">
        <v>2553545.09</v>
      </c>
      <c r="K89" s="39">
        <f t="shared" si="10"/>
        <v>15352850</v>
      </c>
      <c r="L89" s="7">
        <v>58850</v>
      </c>
      <c r="M89" s="7">
        <v>5000</v>
      </c>
      <c r="N89" s="7">
        <v>0</v>
      </c>
      <c r="O89" s="7">
        <v>0</v>
      </c>
      <c r="P89" s="7">
        <f t="shared" si="11"/>
        <v>3959116.2773766732</v>
      </c>
      <c r="Q89" s="9">
        <f t="shared" si="9"/>
        <v>21929361.367376674</v>
      </c>
      <c r="S89" s="18">
        <v>8703000</v>
      </c>
      <c r="T89" s="18">
        <v>6649849.9999999991</v>
      </c>
      <c r="W89" s="18">
        <v>6576511.367376673</v>
      </c>
      <c r="X89" s="49"/>
    </row>
    <row r="90" spans="1:24" ht="54" customHeight="1" x14ac:dyDescent="0.25">
      <c r="A90" s="76"/>
      <c r="B90" s="77"/>
      <c r="C90" s="1">
        <f t="shared" si="12"/>
        <v>12</v>
      </c>
      <c r="D90" s="5" t="s">
        <v>24</v>
      </c>
      <c r="E90" s="26">
        <v>353</v>
      </c>
      <c r="F90" s="25">
        <f t="shared" si="4"/>
        <v>65697.47671167097</v>
      </c>
      <c r="G90" s="7">
        <v>0</v>
      </c>
      <c r="H90" s="7">
        <v>0</v>
      </c>
      <c r="I90" s="7">
        <v>0</v>
      </c>
      <c r="J90" s="7">
        <v>2900080.57</v>
      </c>
      <c r="K90" s="39">
        <f t="shared" si="10"/>
        <v>17341000</v>
      </c>
      <c r="L90" s="7">
        <v>39000</v>
      </c>
      <c r="M90" s="7">
        <v>10000</v>
      </c>
      <c r="N90" s="7">
        <v>0</v>
      </c>
      <c r="O90" s="7">
        <v>0</v>
      </c>
      <c r="P90" s="7">
        <f t="shared" si="11"/>
        <v>2901128.709219852</v>
      </c>
      <c r="Q90" s="9">
        <f t="shared" si="9"/>
        <v>23191209.279219851</v>
      </c>
      <c r="S90" s="18">
        <v>8729000</v>
      </c>
      <c r="T90" s="18">
        <v>8612000</v>
      </c>
      <c r="W90" s="18">
        <v>5850209.2792198518</v>
      </c>
      <c r="X90" s="49"/>
    </row>
    <row r="91" spans="1:24" ht="54" customHeight="1" x14ac:dyDescent="0.25">
      <c r="A91" s="76"/>
      <c r="B91" s="77"/>
      <c r="C91" s="1">
        <f t="shared" si="12"/>
        <v>13</v>
      </c>
      <c r="D91" s="5" t="s">
        <v>25</v>
      </c>
      <c r="E91" s="26">
        <v>297</v>
      </c>
      <c r="F91" s="25">
        <f t="shared" si="4"/>
        <v>62227.828036609651</v>
      </c>
      <c r="G91" s="7">
        <v>0</v>
      </c>
      <c r="H91" s="7">
        <v>0</v>
      </c>
      <c r="I91" s="7">
        <v>0</v>
      </c>
      <c r="J91" s="7">
        <v>2635415.41</v>
      </c>
      <c r="K91" s="39">
        <f t="shared" si="10"/>
        <v>13084000</v>
      </c>
      <c r="L91" s="7">
        <v>29000</v>
      </c>
      <c r="M91" s="7">
        <v>3000</v>
      </c>
      <c r="N91" s="7">
        <v>0</v>
      </c>
      <c r="O91" s="7">
        <v>0</v>
      </c>
      <c r="P91" s="7">
        <f t="shared" si="11"/>
        <v>2730249.5168730672</v>
      </c>
      <c r="Q91" s="9">
        <f t="shared" si="9"/>
        <v>18481664.926873066</v>
      </c>
      <c r="S91" s="18">
        <v>6274000</v>
      </c>
      <c r="T91" s="18">
        <v>6810000</v>
      </c>
      <c r="W91" s="18">
        <v>5397664.9268730674</v>
      </c>
      <c r="X91" s="49"/>
    </row>
    <row r="92" spans="1:24" ht="54" customHeight="1" x14ac:dyDescent="0.25">
      <c r="A92" s="76"/>
      <c r="B92" s="77"/>
      <c r="C92" s="1">
        <f t="shared" si="12"/>
        <v>14</v>
      </c>
      <c r="D92" s="5" t="s">
        <v>26</v>
      </c>
      <c r="E92" s="26">
        <v>140</v>
      </c>
      <c r="F92" s="25">
        <f t="shared" si="4"/>
        <v>80919.778632906062</v>
      </c>
      <c r="G92" s="7">
        <v>0</v>
      </c>
      <c r="H92" s="7">
        <v>0</v>
      </c>
      <c r="I92" s="7">
        <v>0</v>
      </c>
      <c r="J92" s="7">
        <v>1283576.01</v>
      </c>
      <c r="K92" s="39">
        <f t="shared" si="10"/>
        <v>7813430</v>
      </c>
      <c r="L92" s="7">
        <v>31000</v>
      </c>
      <c r="M92" s="7">
        <v>5000</v>
      </c>
      <c r="N92" s="7">
        <v>0</v>
      </c>
      <c r="O92" s="7">
        <v>0</v>
      </c>
      <c r="P92" s="7">
        <f t="shared" si="11"/>
        <v>2195762.9986068495</v>
      </c>
      <c r="Q92" s="9">
        <f t="shared" si="9"/>
        <v>11328769.008606849</v>
      </c>
      <c r="S92" s="18">
        <v>3075000</v>
      </c>
      <c r="T92" s="18">
        <v>4738430</v>
      </c>
      <c r="W92" s="18">
        <v>3515339.0086068492</v>
      </c>
      <c r="X92" s="49"/>
    </row>
    <row r="93" spans="1:24" ht="54" customHeight="1" x14ac:dyDescent="0.25">
      <c r="A93" s="76"/>
      <c r="B93" s="77"/>
      <c r="C93" s="1">
        <f t="shared" si="12"/>
        <v>15</v>
      </c>
      <c r="D93" s="5" t="s">
        <v>27</v>
      </c>
      <c r="E93" s="26">
        <v>127</v>
      </c>
      <c r="F93" s="25">
        <f t="shared" si="4"/>
        <v>80116.135029571058</v>
      </c>
      <c r="G93" s="7">
        <v>0</v>
      </c>
      <c r="H93" s="7">
        <v>0</v>
      </c>
      <c r="I93" s="7">
        <v>0</v>
      </c>
      <c r="J93" s="7">
        <v>1358743.37</v>
      </c>
      <c r="K93" s="39">
        <f t="shared" si="10"/>
        <v>7374140</v>
      </c>
      <c r="L93" s="7">
        <v>45000</v>
      </c>
      <c r="M93" s="7">
        <v>0</v>
      </c>
      <c r="N93" s="7">
        <v>0</v>
      </c>
      <c r="O93" s="7">
        <v>0</v>
      </c>
      <c r="P93" s="7">
        <f t="shared" si="11"/>
        <v>1396865.7787555233</v>
      </c>
      <c r="Q93" s="9">
        <f t="shared" si="9"/>
        <v>10174749.148755524</v>
      </c>
      <c r="S93" s="18">
        <v>2911000</v>
      </c>
      <c r="T93" s="18">
        <v>4463140</v>
      </c>
      <c r="W93" s="18">
        <v>2800609.1487555234</v>
      </c>
      <c r="X93" s="49"/>
    </row>
    <row r="94" spans="1:24" ht="54" customHeight="1" x14ac:dyDescent="0.25">
      <c r="A94" s="76"/>
      <c r="B94" s="77"/>
      <c r="C94" s="1">
        <f t="shared" si="12"/>
        <v>16</v>
      </c>
      <c r="D94" s="5" t="s">
        <v>28</v>
      </c>
      <c r="E94" s="26">
        <v>404</v>
      </c>
      <c r="F94" s="25">
        <f t="shared" si="4"/>
        <v>65514.783594728178</v>
      </c>
      <c r="G94" s="7">
        <v>0</v>
      </c>
      <c r="H94" s="7">
        <v>0</v>
      </c>
      <c r="I94" s="7">
        <v>0</v>
      </c>
      <c r="J94" s="7">
        <v>2587814.13</v>
      </c>
      <c r="K94" s="39">
        <f t="shared" si="10"/>
        <v>19008980</v>
      </c>
      <c r="L94" s="7">
        <v>66000</v>
      </c>
      <c r="M94" s="7">
        <v>40000</v>
      </c>
      <c r="N94" s="7">
        <v>0</v>
      </c>
      <c r="O94" s="7">
        <v>0</v>
      </c>
      <c r="P94" s="7">
        <f t="shared" si="11"/>
        <v>4765178.4422701839</v>
      </c>
      <c r="Q94" s="9">
        <f t="shared" si="9"/>
        <v>26467972.572270185</v>
      </c>
      <c r="S94" s="18">
        <v>11181000</v>
      </c>
      <c r="T94" s="18">
        <v>7827980</v>
      </c>
      <c r="W94" s="18">
        <v>7458992.5722701838</v>
      </c>
      <c r="X94" s="49"/>
    </row>
    <row r="95" spans="1:24" ht="54" customHeight="1" x14ac:dyDescent="0.25">
      <c r="A95" s="76"/>
      <c r="B95" s="77"/>
      <c r="C95" s="1">
        <f t="shared" si="12"/>
        <v>17</v>
      </c>
      <c r="D95" s="5" t="s">
        <v>29</v>
      </c>
      <c r="E95" s="26">
        <v>142</v>
      </c>
      <c r="F95" s="25">
        <f t="shared" si="4"/>
        <v>67103.630568156572</v>
      </c>
      <c r="G95" s="7">
        <v>0</v>
      </c>
      <c r="H95" s="7">
        <v>0</v>
      </c>
      <c r="I95" s="7">
        <v>0</v>
      </c>
      <c r="J95" s="7">
        <v>1342673.45</v>
      </c>
      <c r="K95" s="39">
        <f t="shared" si="10"/>
        <v>6220740</v>
      </c>
      <c r="L95" s="7">
        <v>20600</v>
      </c>
      <c r="M95" s="7">
        <v>10000</v>
      </c>
      <c r="N95" s="7">
        <v>0</v>
      </c>
      <c r="O95" s="7">
        <v>0</v>
      </c>
      <c r="P95" s="7">
        <f t="shared" si="11"/>
        <v>1934702.090678232</v>
      </c>
      <c r="Q95" s="9">
        <f t="shared" si="9"/>
        <v>9528715.5406782329</v>
      </c>
      <c r="S95" s="18">
        <v>3291000</v>
      </c>
      <c r="T95" s="18">
        <v>2929740</v>
      </c>
      <c r="W95" s="18">
        <v>3307975.540678232</v>
      </c>
      <c r="X95" s="49"/>
    </row>
    <row r="96" spans="1:24" ht="54" customHeight="1" x14ac:dyDescent="0.25">
      <c r="A96" s="76"/>
      <c r="B96" s="77"/>
      <c r="C96" s="1">
        <f t="shared" si="12"/>
        <v>18</v>
      </c>
      <c r="D96" s="5" t="s">
        <v>30</v>
      </c>
      <c r="E96" s="26">
        <v>252</v>
      </c>
      <c r="F96" s="25">
        <f t="shared" si="4"/>
        <v>98245.309495362817</v>
      </c>
      <c r="G96" s="7">
        <v>0</v>
      </c>
      <c r="H96" s="7">
        <v>0</v>
      </c>
      <c r="I96" s="7">
        <v>0</v>
      </c>
      <c r="J96" s="7">
        <v>3842664.14</v>
      </c>
      <c r="K96" s="39">
        <f t="shared" si="10"/>
        <v>13255350</v>
      </c>
      <c r="L96" s="7">
        <v>45000</v>
      </c>
      <c r="M96" s="7">
        <v>45000</v>
      </c>
      <c r="N96" s="7">
        <v>0</v>
      </c>
      <c r="O96" s="7">
        <v>0</v>
      </c>
      <c r="P96" s="7">
        <f t="shared" si="11"/>
        <v>7569803.8528314307</v>
      </c>
      <c r="Q96" s="9">
        <f t="shared" si="9"/>
        <v>24757817.992831431</v>
      </c>
      <c r="S96" s="18">
        <v>6477000</v>
      </c>
      <c r="T96" s="18">
        <v>6778350</v>
      </c>
      <c r="W96" s="18">
        <v>11502467.992831431</v>
      </c>
      <c r="X96" s="49"/>
    </row>
    <row r="97" spans="1:24" ht="54" customHeight="1" x14ac:dyDescent="0.25">
      <c r="A97" s="76"/>
      <c r="B97" s="77"/>
      <c r="C97" s="1">
        <f t="shared" si="12"/>
        <v>19</v>
      </c>
      <c r="D97" s="5" t="s">
        <v>31</v>
      </c>
      <c r="E97" s="26">
        <v>319</v>
      </c>
      <c r="F97" s="25">
        <f t="shared" si="4"/>
        <v>58136.690944361602</v>
      </c>
      <c r="G97" s="7">
        <v>0</v>
      </c>
      <c r="H97" s="7">
        <v>0</v>
      </c>
      <c r="I97" s="7">
        <v>0</v>
      </c>
      <c r="J97" s="7">
        <v>2287386.81</v>
      </c>
      <c r="K97" s="39">
        <f t="shared" si="10"/>
        <v>13473730</v>
      </c>
      <c r="L97" s="7">
        <v>83000</v>
      </c>
      <c r="M97" s="7">
        <v>0</v>
      </c>
      <c r="N97" s="7">
        <v>0</v>
      </c>
      <c r="O97" s="7">
        <v>0</v>
      </c>
      <c r="P97" s="7">
        <f t="shared" si="11"/>
        <v>2701487.6012513512</v>
      </c>
      <c r="Q97" s="9">
        <f t="shared" si="9"/>
        <v>18545604.411251351</v>
      </c>
      <c r="S97" s="18">
        <v>6773000</v>
      </c>
      <c r="T97" s="18">
        <v>6700730</v>
      </c>
      <c r="W97" s="18">
        <v>5071874.4112513512</v>
      </c>
      <c r="X97" s="49"/>
    </row>
    <row r="98" spans="1:24" ht="54" customHeight="1" x14ac:dyDescent="0.25">
      <c r="A98" s="76"/>
      <c r="B98" s="77"/>
      <c r="C98" s="1">
        <f t="shared" si="12"/>
        <v>20</v>
      </c>
      <c r="D98" s="5" t="s">
        <v>32</v>
      </c>
      <c r="E98" s="26">
        <v>242</v>
      </c>
      <c r="F98" s="25">
        <f t="shared" si="4"/>
        <v>99100.490197996129</v>
      </c>
      <c r="G98" s="7">
        <v>0</v>
      </c>
      <c r="H98" s="7">
        <v>0</v>
      </c>
      <c r="I98" s="7">
        <v>0</v>
      </c>
      <c r="J98" s="7">
        <v>3995937.89</v>
      </c>
      <c r="K98" s="39">
        <f t="shared" si="10"/>
        <v>11412610</v>
      </c>
      <c r="L98" s="7">
        <v>33000</v>
      </c>
      <c r="M98" s="7">
        <v>0</v>
      </c>
      <c r="N98" s="7">
        <v>0</v>
      </c>
      <c r="O98" s="7">
        <v>0</v>
      </c>
      <c r="P98" s="7">
        <f t="shared" si="11"/>
        <v>8540770.7379150633</v>
      </c>
      <c r="Q98" s="9">
        <f t="shared" si="9"/>
        <v>23982318.627915062</v>
      </c>
      <c r="S98" s="18">
        <v>5723000</v>
      </c>
      <c r="T98" s="18">
        <v>5689610.0000000009</v>
      </c>
      <c r="W98" s="18">
        <v>12569708.627915064</v>
      </c>
      <c r="X98" s="49"/>
    </row>
    <row r="99" spans="1:24" ht="54" customHeight="1" x14ac:dyDescent="0.25">
      <c r="A99" s="76"/>
      <c r="B99" s="77"/>
      <c r="C99" s="1">
        <f t="shared" si="12"/>
        <v>21</v>
      </c>
      <c r="D99" s="5" t="s">
        <v>33</v>
      </c>
      <c r="E99" s="26">
        <v>92</v>
      </c>
      <c r="F99" s="25">
        <f t="shared" si="4"/>
        <v>83108.337314450095</v>
      </c>
      <c r="G99" s="7">
        <v>0</v>
      </c>
      <c r="H99" s="7">
        <v>0</v>
      </c>
      <c r="I99" s="7">
        <v>0</v>
      </c>
      <c r="J99" s="7">
        <v>1642979.32</v>
      </c>
      <c r="K99" s="39">
        <f t="shared" si="10"/>
        <v>4241770</v>
      </c>
      <c r="L99" s="7">
        <v>5000</v>
      </c>
      <c r="M99" s="7">
        <v>0</v>
      </c>
      <c r="N99" s="7">
        <v>0</v>
      </c>
      <c r="O99" s="7">
        <v>0</v>
      </c>
      <c r="P99" s="7">
        <f t="shared" si="11"/>
        <v>1756217.7129294088</v>
      </c>
      <c r="Q99" s="9">
        <f t="shared" si="9"/>
        <v>7645967.0329294093</v>
      </c>
      <c r="S99" s="18">
        <v>1102000</v>
      </c>
      <c r="T99" s="18">
        <v>3139770</v>
      </c>
      <c r="W99" s="18">
        <v>3404197.0329294088</v>
      </c>
      <c r="X99" s="49"/>
    </row>
    <row r="100" spans="1:24" ht="54" customHeight="1" x14ac:dyDescent="0.25">
      <c r="A100" s="76"/>
      <c r="B100" s="77"/>
      <c r="C100" s="1">
        <f t="shared" si="12"/>
        <v>22</v>
      </c>
      <c r="D100" s="5" t="s">
        <v>34</v>
      </c>
      <c r="E100" s="26">
        <v>54</v>
      </c>
      <c r="F100" s="25">
        <f t="shared" si="4"/>
        <v>128267.42176359119</v>
      </c>
      <c r="G100" s="7">
        <v>0</v>
      </c>
      <c r="H100" s="7">
        <v>0</v>
      </c>
      <c r="I100" s="7">
        <v>0</v>
      </c>
      <c r="J100" s="7">
        <v>308410.59000000003</v>
      </c>
      <c r="K100" s="39">
        <f t="shared" si="10"/>
        <v>5242710</v>
      </c>
      <c r="L100" s="7">
        <v>28000</v>
      </c>
      <c r="M100" s="7">
        <v>0</v>
      </c>
      <c r="N100" s="7">
        <v>0</v>
      </c>
      <c r="O100" s="7">
        <v>0</v>
      </c>
      <c r="P100" s="7">
        <f t="shared" si="11"/>
        <v>1347320.185233925</v>
      </c>
      <c r="Q100" s="9">
        <f t="shared" si="9"/>
        <v>6926440.7752339244</v>
      </c>
      <c r="S100" s="18">
        <v>3140000</v>
      </c>
      <c r="T100" s="18">
        <v>2102710</v>
      </c>
      <c r="W100" s="18">
        <v>1683730.7752339251</v>
      </c>
      <c r="X100" s="49"/>
    </row>
    <row r="101" spans="1:24" ht="54" customHeight="1" x14ac:dyDescent="0.25">
      <c r="A101" s="76"/>
      <c r="B101" s="77"/>
      <c r="C101" s="1">
        <f t="shared" si="12"/>
        <v>23</v>
      </c>
      <c r="D101" s="5" t="s">
        <v>35</v>
      </c>
      <c r="E101" s="26">
        <v>125</v>
      </c>
      <c r="F101" s="25">
        <f t="shared" si="4"/>
        <v>70728.14674175324</v>
      </c>
      <c r="G101" s="7">
        <v>0</v>
      </c>
      <c r="H101" s="7">
        <v>0</v>
      </c>
      <c r="I101" s="7">
        <v>0</v>
      </c>
      <c r="J101" s="7">
        <v>1292161.31</v>
      </c>
      <c r="K101" s="39">
        <f t="shared" si="10"/>
        <v>6094120</v>
      </c>
      <c r="L101" s="7">
        <v>22200</v>
      </c>
      <c r="M101" s="7">
        <v>5000</v>
      </c>
      <c r="N101" s="7">
        <v>0</v>
      </c>
      <c r="O101" s="7">
        <v>0</v>
      </c>
      <c r="P101" s="7">
        <f t="shared" si="11"/>
        <v>1427537.0327191539</v>
      </c>
      <c r="Q101" s="9">
        <f t="shared" si="9"/>
        <v>8841018.3427191544</v>
      </c>
      <c r="S101" s="18">
        <v>2894000</v>
      </c>
      <c r="T101" s="18">
        <v>3200120</v>
      </c>
      <c r="W101" s="18">
        <v>2746898.342719154</v>
      </c>
      <c r="X101" s="49"/>
    </row>
    <row r="102" spans="1:24" ht="54" customHeight="1" x14ac:dyDescent="0.25">
      <c r="A102" s="76"/>
      <c r="B102" s="77"/>
      <c r="C102" s="1">
        <f t="shared" si="12"/>
        <v>24</v>
      </c>
      <c r="D102" s="5" t="s">
        <v>36</v>
      </c>
      <c r="E102" s="26">
        <v>0</v>
      </c>
      <c r="F102" s="25">
        <v>0</v>
      </c>
      <c r="G102" s="7">
        <v>0</v>
      </c>
      <c r="H102" s="7">
        <v>0</v>
      </c>
      <c r="I102" s="7">
        <v>0</v>
      </c>
      <c r="J102" s="7">
        <v>7183471.8399999999</v>
      </c>
      <c r="K102" s="39">
        <f t="shared" si="10"/>
        <v>10125270</v>
      </c>
      <c r="L102" s="7">
        <v>0</v>
      </c>
      <c r="M102" s="7">
        <v>0</v>
      </c>
      <c r="N102" s="7">
        <v>0</v>
      </c>
      <c r="O102" s="7">
        <v>0</v>
      </c>
      <c r="P102" s="7">
        <f t="shared" si="11"/>
        <v>1295861.5911394805</v>
      </c>
      <c r="Q102" s="9">
        <f t="shared" si="9"/>
        <v>18604603.43113948</v>
      </c>
      <c r="S102" s="18">
        <v>9040000</v>
      </c>
      <c r="T102" s="18">
        <v>1085270</v>
      </c>
      <c r="W102" s="18">
        <v>8479333.4311394803</v>
      </c>
      <c r="X102" s="49"/>
    </row>
    <row r="103" spans="1:24" ht="54" customHeight="1" x14ac:dyDescent="0.25">
      <c r="A103" s="76"/>
      <c r="B103" s="77"/>
      <c r="C103" s="1">
        <f t="shared" si="12"/>
        <v>25</v>
      </c>
      <c r="D103" s="5" t="s">
        <v>37</v>
      </c>
      <c r="E103" s="26">
        <v>172</v>
      </c>
      <c r="F103" s="25">
        <f t="shared" si="4"/>
        <v>75545.083456838052</v>
      </c>
      <c r="G103" s="7">
        <v>0</v>
      </c>
      <c r="H103" s="7">
        <v>0</v>
      </c>
      <c r="I103" s="7">
        <v>0</v>
      </c>
      <c r="J103" s="7">
        <v>1587341.16</v>
      </c>
      <c r="K103" s="39">
        <f t="shared" si="10"/>
        <v>9316290</v>
      </c>
      <c r="L103" s="7">
        <v>46000</v>
      </c>
      <c r="M103" s="7">
        <v>6000</v>
      </c>
      <c r="N103" s="7">
        <v>0</v>
      </c>
      <c r="O103" s="7">
        <v>0</v>
      </c>
      <c r="P103" s="7">
        <f t="shared" si="11"/>
        <v>2038123.1945761445</v>
      </c>
      <c r="Q103" s="9">
        <f t="shared" si="9"/>
        <v>12993754.354576144</v>
      </c>
      <c r="S103" s="18">
        <v>4940000</v>
      </c>
      <c r="T103" s="18">
        <v>4376290</v>
      </c>
      <c r="W103" s="18">
        <v>3677464.3545761444</v>
      </c>
      <c r="X103" s="49"/>
    </row>
    <row r="104" spans="1:24" ht="54" customHeight="1" x14ac:dyDescent="0.25">
      <c r="A104" s="76"/>
      <c r="B104" s="77"/>
      <c r="C104" s="1">
        <f t="shared" si="12"/>
        <v>26</v>
      </c>
      <c r="D104" s="5" t="s">
        <v>38</v>
      </c>
      <c r="E104" s="26">
        <v>142</v>
      </c>
      <c r="F104" s="25">
        <f t="shared" si="4"/>
        <v>84732.228908922436</v>
      </c>
      <c r="G104" s="7">
        <v>0</v>
      </c>
      <c r="H104" s="7">
        <v>0</v>
      </c>
      <c r="I104" s="7">
        <v>0</v>
      </c>
      <c r="J104" s="7">
        <v>1194528.1399999999</v>
      </c>
      <c r="K104" s="39">
        <f t="shared" si="10"/>
        <v>8934920</v>
      </c>
      <c r="L104" s="7">
        <v>28200</v>
      </c>
      <c r="M104" s="7">
        <v>0</v>
      </c>
      <c r="N104" s="7">
        <v>0</v>
      </c>
      <c r="O104" s="7">
        <v>0</v>
      </c>
      <c r="P104" s="7">
        <f t="shared" si="11"/>
        <v>1874328.3650669844</v>
      </c>
      <c r="Q104" s="9">
        <f t="shared" si="9"/>
        <v>12031976.505066985</v>
      </c>
      <c r="S104" s="18">
        <v>4821000</v>
      </c>
      <c r="T104" s="18">
        <v>4113920</v>
      </c>
      <c r="W104" s="18">
        <v>3097056.5050669843</v>
      </c>
      <c r="X104" s="49"/>
    </row>
    <row r="105" spans="1:24" ht="54" customHeight="1" x14ac:dyDescent="0.25">
      <c r="A105" s="76"/>
      <c r="B105" s="77"/>
      <c r="C105" s="1">
        <f t="shared" si="12"/>
        <v>27</v>
      </c>
      <c r="D105" s="5" t="s">
        <v>39</v>
      </c>
      <c r="E105" s="26">
        <v>153</v>
      </c>
      <c r="F105" s="25">
        <f t="shared" si="4"/>
        <v>74173.971823370841</v>
      </c>
      <c r="G105" s="7">
        <v>0</v>
      </c>
      <c r="H105" s="7">
        <v>0</v>
      </c>
      <c r="I105" s="7">
        <v>0</v>
      </c>
      <c r="J105" s="7">
        <v>1328530.83</v>
      </c>
      <c r="K105" s="39">
        <f t="shared" si="10"/>
        <v>8034349.9999999991</v>
      </c>
      <c r="L105" s="7">
        <v>29200</v>
      </c>
      <c r="M105" s="7">
        <v>0</v>
      </c>
      <c r="N105" s="7">
        <v>0</v>
      </c>
      <c r="O105" s="7">
        <v>0</v>
      </c>
      <c r="P105" s="7">
        <f t="shared" si="11"/>
        <v>1956536.8589757397</v>
      </c>
      <c r="Q105" s="9">
        <f t="shared" si="9"/>
        <v>11348617.688975738</v>
      </c>
      <c r="S105" s="18">
        <v>3824000</v>
      </c>
      <c r="T105" s="18">
        <v>4210349.9999999991</v>
      </c>
      <c r="W105" s="18">
        <v>3314267.6889757398</v>
      </c>
      <c r="X105" s="49"/>
    </row>
    <row r="106" spans="1:24" ht="54" customHeight="1" x14ac:dyDescent="0.25">
      <c r="A106" s="76"/>
      <c r="B106" s="77"/>
      <c r="C106" s="1">
        <f t="shared" si="12"/>
        <v>28</v>
      </c>
      <c r="D106" s="5" t="s">
        <v>40</v>
      </c>
      <c r="E106" s="26">
        <v>246</v>
      </c>
      <c r="F106" s="25">
        <f t="shared" si="4"/>
        <v>69614.820877577949</v>
      </c>
      <c r="G106" s="7">
        <v>0</v>
      </c>
      <c r="H106" s="7">
        <v>0</v>
      </c>
      <c r="I106" s="7">
        <v>0</v>
      </c>
      <c r="J106" s="7">
        <v>1791688.7999999998</v>
      </c>
      <c r="K106" s="39">
        <f t="shared" si="10"/>
        <v>13240000</v>
      </c>
      <c r="L106" s="7">
        <v>41200</v>
      </c>
      <c r="M106" s="7">
        <v>4000</v>
      </c>
      <c r="N106" s="7">
        <v>0</v>
      </c>
      <c r="O106" s="7">
        <v>0</v>
      </c>
      <c r="P106" s="7">
        <f t="shared" si="11"/>
        <v>2048357.1358841727</v>
      </c>
      <c r="Q106" s="9">
        <f t="shared" si="9"/>
        <v>17125245.935884174</v>
      </c>
      <c r="S106" s="18">
        <v>6509000</v>
      </c>
      <c r="T106" s="18">
        <v>6731000</v>
      </c>
      <c r="W106" s="18">
        <v>3885245.9358841726</v>
      </c>
      <c r="X106" s="49"/>
    </row>
    <row r="107" spans="1:24" ht="54" customHeight="1" x14ac:dyDescent="0.25">
      <c r="A107" s="76"/>
      <c r="B107" s="77"/>
      <c r="C107" s="1">
        <f t="shared" si="12"/>
        <v>29</v>
      </c>
      <c r="D107" s="5" t="s">
        <v>41</v>
      </c>
      <c r="E107" s="26">
        <v>80</v>
      </c>
      <c r="F107" s="25">
        <f t="shared" si="4"/>
        <v>129442.41443399184</v>
      </c>
      <c r="G107" s="7">
        <v>0</v>
      </c>
      <c r="H107" s="7">
        <v>0</v>
      </c>
      <c r="I107" s="7">
        <v>0</v>
      </c>
      <c r="J107" s="7">
        <v>1135667.52</v>
      </c>
      <c r="K107" s="39">
        <f t="shared" si="10"/>
        <v>5129130</v>
      </c>
      <c r="L107" s="7">
        <v>85000</v>
      </c>
      <c r="M107" s="7">
        <v>2000</v>
      </c>
      <c r="N107" s="7">
        <v>0</v>
      </c>
      <c r="O107" s="7">
        <v>0</v>
      </c>
      <c r="P107" s="7">
        <f t="shared" si="11"/>
        <v>4003595.634719348</v>
      </c>
      <c r="Q107" s="9">
        <f t="shared" si="9"/>
        <v>10355393.154719347</v>
      </c>
      <c r="S107" s="18">
        <v>1864000</v>
      </c>
      <c r="T107" s="18">
        <v>3265130</v>
      </c>
      <c r="W107" s="18">
        <v>5226263.1547193481</v>
      </c>
      <c r="X107" s="49"/>
    </row>
    <row r="108" spans="1:24" ht="54" customHeight="1" x14ac:dyDescent="0.25">
      <c r="A108" s="76"/>
      <c r="B108" s="77"/>
      <c r="C108" s="1">
        <f t="shared" si="12"/>
        <v>30</v>
      </c>
      <c r="D108" s="5" t="s">
        <v>42</v>
      </c>
      <c r="E108" s="26">
        <v>179</v>
      </c>
      <c r="F108" s="25">
        <f t="shared" si="4"/>
        <v>74478.955820933494</v>
      </c>
      <c r="G108" s="7">
        <v>0</v>
      </c>
      <c r="H108" s="7">
        <v>0</v>
      </c>
      <c r="I108" s="7">
        <v>0</v>
      </c>
      <c r="J108" s="7">
        <v>1317904.8700000001</v>
      </c>
      <c r="K108" s="39">
        <f t="shared" si="10"/>
        <v>10124650</v>
      </c>
      <c r="L108" s="7">
        <v>33000</v>
      </c>
      <c r="M108" s="7">
        <v>0</v>
      </c>
      <c r="N108" s="7">
        <v>0</v>
      </c>
      <c r="O108" s="7">
        <v>0</v>
      </c>
      <c r="P108" s="7">
        <f t="shared" si="11"/>
        <v>1856178.2219470944</v>
      </c>
      <c r="Q108" s="9">
        <f t="shared" si="9"/>
        <v>13331733.091947095</v>
      </c>
      <c r="S108" s="18">
        <v>4804000</v>
      </c>
      <c r="T108" s="18">
        <v>5320650</v>
      </c>
      <c r="W108" s="18">
        <v>3207083.0919470945</v>
      </c>
      <c r="X108" s="49"/>
    </row>
    <row r="109" spans="1:24" ht="54" customHeight="1" x14ac:dyDescent="0.25">
      <c r="A109" s="76"/>
      <c r="B109" s="77"/>
      <c r="C109" s="1">
        <f t="shared" si="12"/>
        <v>31</v>
      </c>
      <c r="D109" s="5" t="s">
        <v>43</v>
      </c>
      <c r="E109" s="26">
        <v>138</v>
      </c>
      <c r="F109" s="25">
        <f t="shared" si="4"/>
        <v>71211.785544601094</v>
      </c>
      <c r="G109" s="7">
        <v>0</v>
      </c>
      <c r="H109" s="7">
        <v>0</v>
      </c>
      <c r="I109" s="7">
        <v>0</v>
      </c>
      <c r="J109" s="7">
        <v>691809.71</v>
      </c>
      <c r="K109" s="39">
        <f t="shared" si="10"/>
        <v>7788340</v>
      </c>
      <c r="L109" s="7">
        <v>55000</v>
      </c>
      <c r="M109" s="7">
        <v>5000</v>
      </c>
      <c r="N109" s="7">
        <v>0</v>
      </c>
      <c r="O109" s="7">
        <v>0</v>
      </c>
      <c r="P109" s="7">
        <f t="shared" si="11"/>
        <v>1287076.69515495</v>
      </c>
      <c r="Q109" s="9">
        <f t="shared" si="9"/>
        <v>9827226.4051549509</v>
      </c>
      <c r="S109" s="18">
        <v>4206000</v>
      </c>
      <c r="T109" s="18">
        <v>3582339.9999999995</v>
      </c>
      <c r="W109" s="18">
        <v>2038886.40515495</v>
      </c>
      <c r="X109" s="49"/>
    </row>
    <row r="110" spans="1:24" ht="54" customHeight="1" x14ac:dyDescent="0.25">
      <c r="A110" s="76"/>
      <c r="B110" s="77"/>
      <c r="C110" s="1">
        <f t="shared" si="12"/>
        <v>32</v>
      </c>
      <c r="D110" s="5" t="s">
        <v>44</v>
      </c>
      <c r="E110" s="26">
        <v>278</v>
      </c>
      <c r="F110" s="25">
        <f t="shared" si="4"/>
        <v>82473.762621921269</v>
      </c>
      <c r="G110" s="7">
        <v>0</v>
      </c>
      <c r="H110" s="7">
        <v>0</v>
      </c>
      <c r="I110" s="7">
        <v>0</v>
      </c>
      <c r="J110" s="7">
        <v>3608236.87</v>
      </c>
      <c r="K110" s="39">
        <f t="shared" si="10"/>
        <v>16387000</v>
      </c>
      <c r="L110" s="7">
        <v>30900</v>
      </c>
      <c r="M110" s="7">
        <v>4000</v>
      </c>
      <c r="N110" s="7">
        <v>0</v>
      </c>
      <c r="O110" s="7">
        <v>0</v>
      </c>
      <c r="P110" s="7">
        <f t="shared" si="11"/>
        <v>2897569.13889411</v>
      </c>
      <c r="Q110" s="9">
        <f t="shared" ref="Q110:Q141" si="13">SUM(J110:P110)</f>
        <v>22927706.008894112</v>
      </c>
      <c r="S110" s="18">
        <v>8007000</v>
      </c>
      <c r="T110" s="18">
        <v>8380000</v>
      </c>
      <c r="W110" s="18">
        <v>6540706.0088941101</v>
      </c>
      <c r="X110" s="49"/>
    </row>
    <row r="111" spans="1:24" ht="54" customHeight="1" x14ac:dyDescent="0.25">
      <c r="A111" s="76"/>
      <c r="B111" s="77"/>
      <c r="C111" s="1">
        <f t="shared" si="12"/>
        <v>33</v>
      </c>
      <c r="D111" s="5" t="s">
        <v>45</v>
      </c>
      <c r="E111" s="26">
        <v>131</v>
      </c>
      <c r="F111" s="25">
        <f t="shared" si="4"/>
        <v>88419.318912060378</v>
      </c>
      <c r="G111" s="7">
        <v>0</v>
      </c>
      <c r="H111" s="7">
        <v>0</v>
      </c>
      <c r="I111" s="7">
        <v>0</v>
      </c>
      <c r="J111" s="7">
        <v>886784.64</v>
      </c>
      <c r="K111" s="39">
        <f t="shared" si="10"/>
        <v>8671090</v>
      </c>
      <c r="L111" s="7">
        <v>37000</v>
      </c>
      <c r="M111" s="7">
        <v>0</v>
      </c>
      <c r="N111" s="7">
        <v>0</v>
      </c>
      <c r="O111" s="7">
        <v>0</v>
      </c>
      <c r="P111" s="7">
        <f t="shared" si="11"/>
        <v>1988056.1374799092</v>
      </c>
      <c r="Q111" s="9">
        <f t="shared" si="13"/>
        <v>11582930.777479909</v>
      </c>
      <c r="S111" s="18">
        <v>5363000</v>
      </c>
      <c r="T111" s="18">
        <v>3308089.9999999995</v>
      </c>
      <c r="W111" s="18">
        <v>2911840.7774799094</v>
      </c>
      <c r="X111" s="49"/>
    </row>
    <row r="112" spans="1:24" ht="54" customHeight="1" x14ac:dyDescent="0.25">
      <c r="A112" s="76"/>
      <c r="B112" s="77"/>
      <c r="C112" s="1">
        <f t="shared" si="12"/>
        <v>34</v>
      </c>
      <c r="D112" s="5" t="s">
        <v>46</v>
      </c>
      <c r="E112" s="26">
        <v>80</v>
      </c>
      <c r="F112" s="25">
        <f t="shared" si="4"/>
        <v>93221.358360076221</v>
      </c>
      <c r="G112" s="7">
        <v>0</v>
      </c>
      <c r="H112" s="7">
        <v>0</v>
      </c>
      <c r="I112" s="7">
        <v>0</v>
      </c>
      <c r="J112" s="7">
        <v>762787.45</v>
      </c>
      <c r="K112" s="39">
        <f t="shared" si="10"/>
        <v>5367040</v>
      </c>
      <c r="L112" s="7">
        <v>39200</v>
      </c>
      <c r="M112" s="7">
        <v>10000</v>
      </c>
      <c r="N112" s="7">
        <v>0</v>
      </c>
      <c r="O112" s="7">
        <v>0</v>
      </c>
      <c r="P112" s="7">
        <f t="shared" si="11"/>
        <v>1278681.2188060973</v>
      </c>
      <c r="Q112" s="9">
        <f t="shared" si="13"/>
        <v>7457708.6688060975</v>
      </c>
      <c r="S112" s="18">
        <v>2368000</v>
      </c>
      <c r="T112" s="18">
        <v>2999040</v>
      </c>
      <c r="W112" s="18">
        <v>2090668.6688060972</v>
      </c>
      <c r="X112" s="49"/>
    </row>
    <row r="113" spans="1:24" ht="54" customHeight="1" x14ac:dyDescent="0.25">
      <c r="A113" s="76"/>
      <c r="B113" s="77"/>
      <c r="C113" s="1">
        <f t="shared" si="12"/>
        <v>35</v>
      </c>
      <c r="D113" s="5" t="s">
        <v>47</v>
      </c>
      <c r="E113" s="26">
        <v>102</v>
      </c>
      <c r="F113" s="25">
        <f t="shared" si="4"/>
        <v>90013.65775829347</v>
      </c>
      <c r="G113" s="7">
        <v>0</v>
      </c>
      <c r="H113" s="7">
        <v>0</v>
      </c>
      <c r="I113" s="7">
        <v>0</v>
      </c>
      <c r="J113" s="7">
        <v>921253.82</v>
      </c>
      <c r="K113" s="39">
        <f t="shared" si="10"/>
        <v>6408730</v>
      </c>
      <c r="L113" s="7">
        <v>31300</v>
      </c>
      <c r="M113" s="7">
        <v>0</v>
      </c>
      <c r="N113" s="7">
        <v>0</v>
      </c>
      <c r="O113" s="7">
        <v>0</v>
      </c>
      <c r="P113" s="7">
        <f t="shared" si="11"/>
        <v>1820109.2713459344</v>
      </c>
      <c r="Q113" s="9">
        <f t="shared" si="13"/>
        <v>9181393.0913459342</v>
      </c>
      <c r="S113" s="18">
        <v>3118000</v>
      </c>
      <c r="T113" s="18">
        <v>3290730</v>
      </c>
      <c r="W113" s="18">
        <v>2772663.0913459342</v>
      </c>
      <c r="X113" s="49"/>
    </row>
    <row r="114" spans="1:24" ht="54" customHeight="1" x14ac:dyDescent="0.25">
      <c r="A114" s="76"/>
      <c r="B114" s="77"/>
      <c r="C114" s="1">
        <f t="shared" si="12"/>
        <v>36</v>
      </c>
      <c r="D114" s="5" t="s">
        <v>48</v>
      </c>
      <c r="E114" s="26">
        <v>227</v>
      </c>
      <c r="F114" s="25">
        <f t="shared" si="4"/>
        <v>114291.82648622389</v>
      </c>
      <c r="G114" s="7">
        <v>0</v>
      </c>
      <c r="H114" s="7">
        <v>0</v>
      </c>
      <c r="I114" s="7">
        <v>0</v>
      </c>
      <c r="J114" s="7">
        <v>2888921.52</v>
      </c>
      <c r="K114" s="39">
        <f t="shared" si="10"/>
        <v>13134000</v>
      </c>
      <c r="L114" s="7">
        <v>50000</v>
      </c>
      <c r="M114" s="7">
        <v>6050</v>
      </c>
      <c r="N114" s="7">
        <v>0</v>
      </c>
      <c r="O114" s="7">
        <v>0</v>
      </c>
      <c r="P114" s="7">
        <f t="shared" si="11"/>
        <v>9865273.0923728235</v>
      </c>
      <c r="Q114" s="9">
        <f t="shared" si="13"/>
        <v>25944244.612372823</v>
      </c>
      <c r="S114" s="18">
        <v>6253000</v>
      </c>
      <c r="T114" s="18">
        <v>6881000</v>
      </c>
      <c r="W114" s="18">
        <v>12810244.612372823</v>
      </c>
      <c r="X114" s="49"/>
    </row>
    <row r="115" spans="1:24" ht="54" customHeight="1" x14ac:dyDescent="0.25">
      <c r="A115" s="76"/>
      <c r="B115" s="77"/>
      <c r="C115" s="1">
        <f t="shared" si="12"/>
        <v>37</v>
      </c>
      <c r="D115" s="5" t="s">
        <v>49</v>
      </c>
      <c r="E115" s="26">
        <v>82</v>
      </c>
      <c r="F115" s="25">
        <f t="shared" si="4"/>
        <v>81349.69536815121</v>
      </c>
      <c r="G115" s="7">
        <v>0</v>
      </c>
      <c r="H115" s="7">
        <v>0</v>
      </c>
      <c r="I115" s="7">
        <v>0</v>
      </c>
      <c r="J115" s="7">
        <v>804528.71</v>
      </c>
      <c r="K115" s="39">
        <f t="shared" si="10"/>
        <v>4312750</v>
      </c>
      <c r="L115" s="7">
        <v>11480</v>
      </c>
      <c r="M115" s="7">
        <v>0</v>
      </c>
      <c r="N115" s="7">
        <v>0</v>
      </c>
      <c r="O115" s="7">
        <v>0</v>
      </c>
      <c r="P115" s="7">
        <f t="shared" si="11"/>
        <v>1541916.3101883987</v>
      </c>
      <c r="Q115" s="9">
        <f t="shared" si="13"/>
        <v>6670675.0201883987</v>
      </c>
      <c r="S115" s="18">
        <v>2388000</v>
      </c>
      <c r="T115" s="18">
        <v>1924750</v>
      </c>
      <c r="W115" s="18">
        <v>2357925.0201883987</v>
      </c>
      <c r="X115" s="49"/>
    </row>
    <row r="116" spans="1:24" ht="54" customHeight="1" x14ac:dyDescent="0.25">
      <c r="A116" s="76"/>
      <c r="B116" s="77"/>
      <c r="C116" s="1">
        <f t="shared" si="12"/>
        <v>38</v>
      </c>
      <c r="D116" s="5" t="s">
        <v>50</v>
      </c>
      <c r="E116" s="26">
        <v>67</v>
      </c>
      <c r="F116" s="25">
        <f t="shared" si="4"/>
        <v>99094.685004617175</v>
      </c>
      <c r="G116" s="7">
        <v>0</v>
      </c>
      <c r="H116" s="7">
        <v>0</v>
      </c>
      <c r="I116" s="7">
        <v>0</v>
      </c>
      <c r="J116" s="7">
        <v>447997.23</v>
      </c>
      <c r="K116" s="39">
        <f t="shared" si="10"/>
        <v>4921690</v>
      </c>
      <c r="L116" s="7">
        <v>38000</v>
      </c>
      <c r="M116" s="7">
        <v>0</v>
      </c>
      <c r="N116" s="7">
        <v>0</v>
      </c>
      <c r="O116" s="7">
        <v>0</v>
      </c>
      <c r="P116" s="7">
        <f t="shared" si="11"/>
        <v>1231656.66530935</v>
      </c>
      <c r="Q116" s="9">
        <f t="shared" si="13"/>
        <v>6639343.8953093505</v>
      </c>
      <c r="S116" s="18">
        <v>2294000</v>
      </c>
      <c r="T116" s="18">
        <v>2627690</v>
      </c>
      <c r="W116" s="18">
        <v>1717653.89530935</v>
      </c>
      <c r="X116" s="49"/>
    </row>
    <row r="117" spans="1:24" ht="54" customHeight="1" x14ac:dyDescent="0.25">
      <c r="A117" s="76"/>
      <c r="B117" s="77"/>
      <c r="C117" s="1">
        <f t="shared" si="12"/>
        <v>39</v>
      </c>
      <c r="D117" s="5" t="s">
        <v>51</v>
      </c>
      <c r="E117" s="26">
        <v>168</v>
      </c>
      <c r="F117" s="25">
        <f t="shared" si="4"/>
        <v>73627.635199469951</v>
      </c>
      <c r="G117" s="7">
        <v>0</v>
      </c>
      <c r="H117" s="7">
        <v>0</v>
      </c>
      <c r="I117" s="7">
        <v>0</v>
      </c>
      <c r="J117" s="7">
        <v>1882530.76</v>
      </c>
      <c r="K117" s="39">
        <f t="shared" si="10"/>
        <v>8978680</v>
      </c>
      <c r="L117" s="7">
        <v>50000</v>
      </c>
      <c r="M117" s="7">
        <v>3000</v>
      </c>
      <c r="N117" s="7">
        <v>0</v>
      </c>
      <c r="O117" s="7">
        <v>0</v>
      </c>
      <c r="P117" s="7">
        <f t="shared" si="11"/>
        <v>1455231.9535109533</v>
      </c>
      <c r="Q117" s="9">
        <f t="shared" si="13"/>
        <v>12369442.713510953</v>
      </c>
      <c r="S117" s="18">
        <v>3619000</v>
      </c>
      <c r="T117" s="18">
        <v>5359680</v>
      </c>
      <c r="W117" s="18">
        <v>3390762.7135109534</v>
      </c>
      <c r="X117" s="49"/>
    </row>
    <row r="118" spans="1:24" ht="54" customHeight="1" x14ac:dyDescent="0.25">
      <c r="A118" s="76"/>
      <c r="B118" s="77"/>
      <c r="C118" s="1">
        <f t="shared" si="12"/>
        <v>40</v>
      </c>
      <c r="D118" s="5" t="s">
        <v>52</v>
      </c>
      <c r="E118" s="26">
        <v>158</v>
      </c>
      <c r="F118" s="25">
        <f t="shared" si="4"/>
        <v>80325.837653944036</v>
      </c>
      <c r="G118" s="7">
        <v>0</v>
      </c>
      <c r="H118" s="7">
        <v>0</v>
      </c>
      <c r="I118" s="7">
        <v>0</v>
      </c>
      <c r="J118" s="7">
        <v>1412511.75</v>
      </c>
      <c r="K118" s="39">
        <f t="shared" si="10"/>
        <v>9145200</v>
      </c>
      <c r="L118" s="7">
        <v>34000</v>
      </c>
      <c r="M118" s="7">
        <v>6000</v>
      </c>
      <c r="N118" s="7">
        <v>0</v>
      </c>
      <c r="O118" s="7">
        <v>0</v>
      </c>
      <c r="P118" s="7">
        <f t="shared" si="11"/>
        <v>2093770.5993231563</v>
      </c>
      <c r="Q118" s="9">
        <f t="shared" si="13"/>
        <v>12691482.349323157</v>
      </c>
      <c r="S118" s="18">
        <v>4371000</v>
      </c>
      <c r="T118" s="18">
        <v>4774200.0000000009</v>
      </c>
      <c r="W118" s="18">
        <v>3546282.3493231563</v>
      </c>
      <c r="X118" s="49"/>
    </row>
    <row r="119" spans="1:24" ht="54" customHeight="1" x14ac:dyDescent="0.25">
      <c r="A119" s="76"/>
      <c r="B119" s="77"/>
      <c r="C119" s="1">
        <f t="shared" si="12"/>
        <v>41</v>
      </c>
      <c r="D119" s="5" t="s">
        <v>53</v>
      </c>
      <c r="E119" s="26">
        <v>437</v>
      </c>
      <c r="F119" s="25">
        <f t="shared" si="4"/>
        <v>58428.029784676277</v>
      </c>
      <c r="G119" s="7">
        <v>0</v>
      </c>
      <c r="H119" s="7">
        <v>0</v>
      </c>
      <c r="I119" s="7">
        <v>0</v>
      </c>
      <c r="J119" s="7">
        <v>2367953.4500000002</v>
      </c>
      <c r="K119" s="39">
        <f t="shared" si="10"/>
        <v>20206220</v>
      </c>
      <c r="L119" s="7">
        <v>25100</v>
      </c>
      <c r="M119" s="7">
        <v>0</v>
      </c>
      <c r="N119" s="7">
        <v>0</v>
      </c>
      <c r="O119" s="7">
        <v>0</v>
      </c>
      <c r="P119" s="7">
        <f t="shared" si="11"/>
        <v>2933775.5659035342</v>
      </c>
      <c r="Q119" s="9">
        <f t="shared" si="13"/>
        <v>25533049.015903533</v>
      </c>
      <c r="S119" s="18">
        <v>9432000</v>
      </c>
      <c r="T119" s="18">
        <v>10774219.999999998</v>
      </c>
      <c r="W119" s="18">
        <v>5326829.0159035344</v>
      </c>
      <c r="X119" s="49"/>
    </row>
    <row r="120" spans="1:24" ht="54" customHeight="1" x14ac:dyDescent="0.25">
      <c r="A120" s="76"/>
      <c r="B120" s="77"/>
      <c r="C120" s="1">
        <f t="shared" si="12"/>
        <v>42</v>
      </c>
      <c r="D120" s="5" t="s">
        <v>54</v>
      </c>
      <c r="E120" s="26">
        <v>233</v>
      </c>
      <c r="F120" s="25">
        <f t="shared" si="4"/>
        <v>79658.593459959578</v>
      </c>
      <c r="G120" s="7">
        <v>0</v>
      </c>
      <c r="H120" s="7">
        <v>0</v>
      </c>
      <c r="I120" s="7">
        <v>0</v>
      </c>
      <c r="J120" s="7">
        <v>2085248.13</v>
      </c>
      <c r="K120" s="39">
        <f t="shared" si="10"/>
        <v>13187650</v>
      </c>
      <c r="L120" s="7">
        <v>29600</v>
      </c>
      <c r="M120" s="7">
        <v>0</v>
      </c>
      <c r="N120" s="7">
        <v>0</v>
      </c>
      <c r="O120" s="7">
        <v>0</v>
      </c>
      <c r="P120" s="7">
        <f t="shared" si="11"/>
        <v>3257954.1461705817</v>
      </c>
      <c r="Q120" s="9">
        <f t="shared" si="13"/>
        <v>18560452.276170582</v>
      </c>
      <c r="S120" s="18">
        <v>6305000</v>
      </c>
      <c r="T120" s="18">
        <v>6882650</v>
      </c>
      <c r="W120" s="18">
        <v>5372802.2761705816</v>
      </c>
      <c r="X120" s="49"/>
    </row>
    <row r="121" spans="1:24" ht="54" customHeight="1" x14ac:dyDescent="0.25">
      <c r="A121" s="76"/>
      <c r="B121" s="77"/>
      <c r="C121" s="1">
        <f t="shared" si="12"/>
        <v>43</v>
      </c>
      <c r="D121" s="5" t="s">
        <v>55</v>
      </c>
      <c r="E121" s="26">
        <v>382</v>
      </c>
      <c r="F121" s="25">
        <f t="shared" si="4"/>
        <v>56991.647611801753</v>
      </c>
      <c r="G121" s="7">
        <v>0</v>
      </c>
      <c r="H121" s="7">
        <v>0</v>
      </c>
      <c r="I121" s="7">
        <v>0</v>
      </c>
      <c r="J121" s="7">
        <v>3066450.2</v>
      </c>
      <c r="K121" s="39">
        <f t="shared" si="10"/>
        <v>15104780</v>
      </c>
      <c r="L121" s="7">
        <v>60000</v>
      </c>
      <c r="M121" s="7">
        <v>0</v>
      </c>
      <c r="N121" s="7">
        <v>0</v>
      </c>
      <c r="O121" s="7">
        <v>0</v>
      </c>
      <c r="P121" s="7">
        <f t="shared" si="11"/>
        <v>3539579.1877082707</v>
      </c>
      <c r="Q121" s="9">
        <f t="shared" si="13"/>
        <v>21770809.387708269</v>
      </c>
      <c r="S121" s="18">
        <v>8423000</v>
      </c>
      <c r="T121" s="18">
        <v>6681780.0000000009</v>
      </c>
      <c r="W121" s="18">
        <v>6666029.3877082709</v>
      </c>
      <c r="X121" s="49"/>
    </row>
    <row r="122" spans="1:24" ht="54" customHeight="1" x14ac:dyDescent="0.25">
      <c r="A122" s="76"/>
      <c r="B122" s="77"/>
      <c r="C122" s="1">
        <f t="shared" si="12"/>
        <v>44</v>
      </c>
      <c r="D122" s="5" t="s">
        <v>56</v>
      </c>
      <c r="E122" s="26">
        <v>424</v>
      </c>
      <c r="F122" s="25">
        <f t="shared" si="4"/>
        <v>80337.462942292972</v>
      </c>
      <c r="G122" s="7">
        <v>0</v>
      </c>
      <c r="H122" s="7">
        <v>0</v>
      </c>
      <c r="I122" s="7">
        <v>0</v>
      </c>
      <c r="J122" s="7">
        <v>4008514.29</v>
      </c>
      <c r="K122" s="39">
        <f t="shared" si="10"/>
        <v>25021150</v>
      </c>
      <c r="L122" s="7">
        <v>50000</v>
      </c>
      <c r="M122" s="7">
        <v>0</v>
      </c>
      <c r="N122" s="7">
        <v>0</v>
      </c>
      <c r="O122" s="7">
        <v>0</v>
      </c>
      <c r="P122" s="7">
        <f t="shared" si="11"/>
        <v>4983419.9975322196</v>
      </c>
      <c r="Q122" s="9">
        <f t="shared" si="13"/>
        <v>34063084.287532218</v>
      </c>
      <c r="S122" s="18">
        <v>10044000</v>
      </c>
      <c r="T122" s="18">
        <v>14977150</v>
      </c>
      <c r="W122" s="18">
        <v>9041934.2875322197</v>
      </c>
      <c r="X122" s="49"/>
    </row>
    <row r="123" spans="1:24" ht="54" customHeight="1" x14ac:dyDescent="0.25">
      <c r="A123" s="76"/>
      <c r="B123" s="77"/>
      <c r="C123" s="1">
        <f t="shared" si="12"/>
        <v>45</v>
      </c>
      <c r="D123" s="5" t="s">
        <v>57</v>
      </c>
      <c r="E123" s="26">
        <v>423</v>
      </c>
      <c r="F123" s="25">
        <f t="shared" si="4"/>
        <v>59366.16050986138</v>
      </c>
      <c r="G123" s="7">
        <v>0</v>
      </c>
      <c r="H123" s="7">
        <v>0</v>
      </c>
      <c r="I123" s="7">
        <v>0</v>
      </c>
      <c r="J123" s="7">
        <v>3707538.18</v>
      </c>
      <c r="K123" s="39">
        <f t="shared" si="10"/>
        <v>18419320</v>
      </c>
      <c r="L123" s="7">
        <v>30500</v>
      </c>
      <c r="M123" s="7">
        <v>0</v>
      </c>
      <c r="N123" s="7">
        <v>0</v>
      </c>
      <c r="O123" s="7">
        <v>0</v>
      </c>
      <c r="P123" s="7">
        <f t="shared" si="11"/>
        <v>2954527.7156713638</v>
      </c>
      <c r="Q123" s="9">
        <f t="shared" si="13"/>
        <v>25111885.895671364</v>
      </c>
      <c r="S123" s="18">
        <v>9819000</v>
      </c>
      <c r="T123" s="18">
        <v>8600320</v>
      </c>
      <c r="W123" s="18">
        <v>6692565.8956713639</v>
      </c>
      <c r="X123" s="49"/>
    </row>
    <row r="124" spans="1:24" ht="54" customHeight="1" x14ac:dyDescent="0.25">
      <c r="A124" s="76"/>
      <c r="B124" s="77"/>
      <c r="C124" s="1">
        <f t="shared" si="12"/>
        <v>46</v>
      </c>
      <c r="D124" s="5" t="s">
        <v>58</v>
      </c>
      <c r="E124" s="26">
        <v>211</v>
      </c>
      <c r="F124" s="25">
        <f t="shared" si="4"/>
        <v>66522.017418006901</v>
      </c>
      <c r="G124" s="7">
        <v>0</v>
      </c>
      <c r="H124" s="7">
        <v>0</v>
      </c>
      <c r="I124" s="7">
        <v>0</v>
      </c>
      <c r="J124" s="7">
        <v>1639616.92</v>
      </c>
      <c r="K124" s="39">
        <f t="shared" si="10"/>
        <v>10422000</v>
      </c>
      <c r="L124" s="7">
        <v>30000</v>
      </c>
      <c r="M124" s="7">
        <v>0</v>
      </c>
      <c r="N124" s="7">
        <v>0</v>
      </c>
      <c r="O124" s="7">
        <v>0</v>
      </c>
      <c r="P124" s="7">
        <f t="shared" si="11"/>
        <v>1944528.7551994543</v>
      </c>
      <c r="Q124" s="9">
        <f t="shared" si="13"/>
        <v>14036145.675199455</v>
      </c>
      <c r="S124" s="18">
        <v>4756000</v>
      </c>
      <c r="T124" s="18">
        <v>5666000</v>
      </c>
      <c r="W124" s="18">
        <v>3614145.6751994542</v>
      </c>
      <c r="X124" s="49"/>
    </row>
    <row r="125" spans="1:24" ht="54" customHeight="1" x14ac:dyDescent="0.25">
      <c r="A125" s="76"/>
      <c r="B125" s="77"/>
      <c r="C125" s="1">
        <f t="shared" si="12"/>
        <v>47</v>
      </c>
      <c r="D125" s="5" t="s">
        <v>59</v>
      </c>
      <c r="E125" s="26">
        <v>0</v>
      </c>
      <c r="F125" s="25">
        <v>0</v>
      </c>
      <c r="G125" s="7">
        <v>0</v>
      </c>
      <c r="H125" s="7">
        <v>0</v>
      </c>
      <c r="I125" s="7">
        <v>0</v>
      </c>
      <c r="J125" s="7">
        <v>3798264.14</v>
      </c>
      <c r="K125" s="39">
        <f t="shared" si="10"/>
        <v>6734290</v>
      </c>
      <c r="L125" s="7">
        <v>0</v>
      </c>
      <c r="M125" s="7">
        <v>0</v>
      </c>
      <c r="N125" s="7">
        <v>0</v>
      </c>
      <c r="O125" s="7">
        <v>0</v>
      </c>
      <c r="P125" s="7">
        <f t="shared" si="11"/>
        <v>1494916.4009378827</v>
      </c>
      <c r="Q125" s="9">
        <f t="shared" si="13"/>
        <v>12027470.540937884</v>
      </c>
      <c r="S125" s="18">
        <v>4145000</v>
      </c>
      <c r="T125" s="18">
        <v>2589290</v>
      </c>
      <c r="W125" s="18">
        <v>5293180.5409378828</v>
      </c>
      <c r="X125" s="49"/>
    </row>
    <row r="126" spans="1:24" ht="54" customHeight="1" x14ac:dyDescent="0.25">
      <c r="A126" s="76"/>
      <c r="B126" s="77"/>
      <c r="C126" s="1">
        <f t="shared" si="12"/>
        <v>48</v>
      </c>
      <c r="D126" s="5" t="s">
        <v>60</v>
      </c>
      <c r="E126" s="26">
        <v>85</v>
      </c>
      <c r="F126" s="25">
        <f t="shared" si="4"/>
        <v>87848.883286400989</v>
      </c>
      <c r="G126" s="7">
        <v>0</v>
      </c>
      <c r="H126" s="7">
        <v>0</v>
      </c>
      <c r="I126" s="7">
        <v>0</v>
      </c>
      <c r="J126" s="7">
        <v>820916.52</v>
      </c>
      <c r="K126" s="39">
        <f t="shared" si="10"/>
        <v>4853090</v>
      </c>
      <c r="L126" s="7">
        <v>37000</v>
      </c>
      <c r="M126" s="7">
        <v>0</v>
      </c>
      <c r="N126" s="7">
        <v>0</v>
      </c>
      <c r="O126" s="7">
        <v>0</v>
      </c>
      <c r="P126" s="7">
        <f t="shared" si="11"/>
        <v>1756148.5593440845</v>
      </c>
      <c r="Q126" s="9">
        <f t="shared" si="13"/>
        <v>7467155.0793440845</v>
      </c>
      <c r="S126" s="18">
        <v>2003000</v>
      </c>
      <c r="T126" s="18">
        <v>2850090</v>
      </c>
      <c r="W126" s="18">
        <v>2614065.0793440845</v>
      </c>
      <c r="X126" s="49"/>
    </row>
    <row r="127" spans="1:24" ht="54" customHeight="1" x14ac:dyDescent="0.25">
      <c r="A127" s="76"/>
      <c r="B127" s="77"/>
      <c r="C127" s="1">
        <f t="shared" si="12"/>
        <v>49</v>
      </c>
      <c r="D127" s="5" t="s">
        <v>61</v>
      </c>
      <c r="E127" s="26">
        <v>223</v>
      </c>
      <c r="F127" s="25">
        <f t="shared" si="4"/>
        <v>92921.815763029488</v>
      </c>
      <c r="G127" s="7">
        <v>0</v>
      </c>
      <c r="H127" s="7">
        <v>0</v>
      </c>
      <c r="I127" s="7">
        <v>0</v>
      </c>
      <c r="J127" s="7">
        <v>4220189.34</v>
      </c>
      <c r="K127" s="39">
        <f t="shared" si="10"/>
        <v>13644000</v>
      </c>
      <c r="L127" s="7">
        <v>30500</v>
      </c>
      <c r="M127" s="7">
        <v>0</v>
      </c>
      <c r="N127" s="7">
        <v>0</v>
      </c>
      <c r="O127" s="7">
        <v>0</v>
      </c>
      <c r="P127" s="7">
        <f t="shared" si="11"/>
        <v>2826875.5751555739</v>
      </c>
      <c r="Q127" s="9">
        <f t="shared" si="13"/>
        <v>20721564.915155575</v>
      </c>
      <c r="S127" s="18">
        <v>6147000</v>
      </c>
      <c r="T127" s="18">
        <v>7497000</v>
      </c>
      <c r="W127" s="18">
        <v>7077564.9151555737</v>
      </c>
      <c r="X127" s="49"/>
    </row>
    <row r="128" spans="1:24" ht="54" customHeight="1" x14ac:dyDescent="0.25">
      <c r="A128" s="76"/>
      <c r="B128" s="77"/>
      <c r="C128" s="1">
        <f t="shared" si="12"/>
        <v>50</v>
      </c>
      <c r="D128" s="5" t="s">
        <v>62</v>
      </c>
      <c r="E128" s="26">
        <v>354</v>
      </c>
      <c r="F128" s="25">
        <f t="shared" si="4"/>
        <v>60013.935890837791</v>
      </c>
      <c r="G128" s="7">
        <v>0</v>
      </c>
      <c r="H128" s="7">
        <v>0</v>
      </c>
      <c r="I128" s="7">
        <v>0</v>
      </c>
      <c r="J128" s="7">
        <v>2130380.73</v>
      </c>
      <c r="K128" s="39">
        <f t="shared" si="10"/>
        <v>16773000</v>
      </c>
      <c r="L128" s="7">
        <v>32000</v>
      </c>
      <c r="M128" s="7">
        <v>5000</v>
      </c>
      <c r="N128" s="7">
        <v>0</v>
      </c>
      <c r="O128" s="7">
        <v>0</v>
      </c>
      <c r="P128" s="7">
        <f t="shared" si="11"/>
        <v>2304552.5753565771</v>
      </c>
      <c r="Q128" s="9">
        <f t="shared" si="13"/>
        <v>21244933.305356577</v>
      </c>
      <c r="S128" s="18">
        <v>8334000</v>
      </c>
      <c r="T128" s="18">
        <v>8439000</v>
      </c>
      <c r="W128" s="18">
        <v>4471933.305356577</v>
      </c>
      <c r="X128" s="49"/>
    </row>
    <row r="129" spans="1:24" ht="54" customHeight="1" x14ac:dyDescent="0.25">
      <c r="A129" s="76"/>
      <c r="B129" s="77"/>
      <c r="C129" s="1">
        <f t="shared" si="12"/>
        <v>51</v>
      </c>
      <c r="D129" s="5" t="s">
        <v>63</v>
      </c>
      <c r="E129" s="26">
        <v>287</v>
      </c>
      <c r="F129" s="25">
        <f t="shared" si="4"/>
        <v>68119.54459603029</v>
      </c>
      <c r="G129" s="7">
        <v>0</v>
      </c>
      <c r="H129" s="7">
        <v>0</v>
      </c>
      <c r="I129" s="7">
        <v>0</v>
      </c>
      <c r="J129" s="7">
        <v>1786262.89</v>
      </c>
      <c r="K129" s="39">
        <f t="shared" si="10"/>
        <v>13845210</v>
      </c>
      <c r="L129" s="7">
        <v>45000</v>
      </c>
      <c r="M129" s="7">
        <v>5000</v>
      </c>
      <c r="N129" s="7">
        <v>0</v>
      </c>
      <c r="O129" s="7">
        <v>0</v>
      </c>
      <c r="P129" s="7">
        <f t="shared" si="11"/>
        <v>3868836.4090606906</v>
      </c>
      <c r="Q129" s="9">
        <f t="shared" si="13"/>
        <v>19550309.299060691</v>
      </c>
      <c r="S129" s="18">
        <v>6154000</v>
      </c>
      <c r="T129" s="18">
        <v>7691209.9999999991</v>
      </c>
      <c r="W129" s="18">
        <v>5705099.2990606902</v>
      </c>
      <c r="X129" s="49"/>
    </row>
    <row r="130" spans="1:24" ht="54" customHeight="1" x14ac:dyDescent="0.25">
      <c r="A130" s="76"/>
      <c r="B130" s="77"/>
      <c r="C130" s="1">
        <f t="shared" si="12"/>
        <v>52</v>
      </c>
      <c r="D130" s="5" t="s">
        <v>64</v>
      </c>
      <c r="E130" s="26">
        <v>106</v>
      </c>
      <c r="F130" s="25">
        <f t="shared" si="4"/>
        <v>86936.374111623518</v>
      </c>
      <c r="G130" s="7">
        <v>0</v>
      </c>
      <c r="H130" s="7">
        <v>0</v>
      </c>
      <c r="I130" s="7">
        <v>0</v>
      </c>
      <c r="J130" s="7">
        <v>1384076.11</v>
      </c>
      <c r="K130" s="39">
        <f t="shared" si="10"/>
        <v>5756510</v>
      </c>
      <c r="L130" s="7">
        <v>55000</v>
      </c>
      <c r="M130" s="7">
        <v>0</v>
      </c>
      <c r="N130" s="7">
        <v>0</v>
      </c>
      <c r="O130" s="7">
        <v>0</v>
      </c>
      <c r="P130" s="7">
        <f t="shared" si="11"/>
        <v>2019669.5458320922</v>
      </c>
      <c r="Q130" s="9">
        <f t="shared" si="13"/>
        <v>9215255.6558320932</v>
      </c>
      <c r="S130" s="18">
        <v>2448000</v>
      </c>
      <c r="T130" s="18">
        <v>3308510</v>
      </c>
      <c r="W130" s="18">
        <v>3458745.6558320923</v>
      </c>
      <c r="X130" s="49"/>
    </row>
    <row r="131" spans="1:24" ht="54" customHeight="1" x14ac:dyDescent="0.25">
      <c r="A131" s="76"/>
      <c r="B131" s="77"/>
      <c r="C131" s="1">
        <f t="shared" si="12"/>
        <v>53</v>
      </c>
      <c r="D131" s="5" t="s">
        <v>65</v>
      </c>
      <c r="E131" s="26">
        <v>108</v>
      </c>
      <c r="F131" s="25">
        <f t="shared" si="4"/>
        <v>70701.966538520661</v>
      </c>
      <c r="G131" s="7">
        <v>0</v>
      </c>
      <c r="H131" s="7">
        <v>0</v>
      </c>
      <c r="I131" s="7">
        <v>0</v>
      </c>
      <c r="J131" s="7">
        <v>1190262.82</v>
      </c>
      <c r="K131" s="39">
        <f t="shared" si="10"/>
        <v>4797600</v>
      </c>
      <c r="L131" s="7">
        <v>37000</v>
      </c>
      <c r="M131" s="7">
        <v>0</v>
      </c>
      <c r="N131" s="7">
        <v>0</v>
      </c>
      <c r="O131" s="7">
        <v>0</v>
      </c>
      <c r="P131" s="7">
        <f t="shared" si="11"/>
        <v>1610949.5661602321</v>
      </c>
      <c r="Q131" s="9">
        <f t="shared" si="13"/>
        <v>7635812.3861602321</v>
      </c>
      <c r="S131" s="18">
        <v>2548000</v>
      </c>
      <c r="T131" s="18">
        <v>2249600</v>
      </c>
      <c r="W131" s="18">
        <v>2838212.3861602321</v>
      </c>
      <c r="X131" s="49"/>
    </row>
    <row r="132" spans="1:24" ht="54" customHeight="1" x14ac:dyDescent="0.25">
      <c r="A132" s="76"/>
      <c r="B132" s="77"/>
      <c r="C132" s="1">
        <f t="shared" si="12"/>
        <v>54</v>
      </c>
      <c r="D132" s="5" t="s">
        <v>66</v>
      </c>
      <c r="E132" s="26">
        <v>145</v>
      </c>
      <c r="F132" s="25">
        <f t="shared" si="4"/>
        <v>90084.543171699697</v>
      </c>
      <c r="G132" s="7">
        <v>0</v>
      </c>
      <c r="H132" s="7">
        <v>0</v>
      </c>
      <c r="I132" s="7">
        <v>0</v>
      </c>
      <c r="J132" s="7">
        <v>1049407.08</v>
      </c>
      <c r="K132" s="39">
        <f t="shared" si="10"/>
        <v>9587640</v>
      </c>
      <c r="L132" s="7">
        <v>43000</v>
      </c>
      <c r="M132" s="7">
        <v>15000</v>
      </c>
      <c r="N132" s="7">
        <v>0</v>
      </c>
      <c r="O132" s="7">
        <v>0</v>
      </c>
      <c r="P132" s="7">
        <f t="shared" si="11"/>
        <v>2367211.6798964557</v>
      </c>
      <c r="Q132" s="9">
        <f t="shared" si="13"/>
        <v>13062258.759896455</v>
      </c>
      <c r="S132" s="18">
        <v>4469000</v>
      </c>
      <c r="T132" s="18">
        <v>5118639.9999999991</v>
      </c>
      <c r="W132" s="18">
        <v>3474618.7598964558</v>
      </c>
      <c r="X132" s="49"/>
    </row>
    <row r="133" spans="1:24" ht="54" customHeight="1" x14ac:dyDescent="0.25">
      <c r="A133" s="76"/>
      <c r="B133" s="77"/>
      <c r="C133" s="1">
        <f t="shared" si="12"/>
        <v>55</v>
      </c>
      <c r="D133" s="5" t="s">
        <v>67</v>
      </c>
      <c r="E133" s="26">
        <v>350</v>
      </c>
      <c r="F133" s="25">
        <f t="shared" si="4"/>
        <v>82234.034165035933</v>
      </c>
      <c r="G133" s="7">
        <v>0</v>
      </c>
      <c r="H133" s="7">
        <v>0</v>
      </c>
      <c r="I133" s="7">
        <v>0</v>
      </c>
      <c r="J133" s="7">
        <v>3814618.47</v>
      </c>
      <c r="K133" s="39">
        <f t="shared" si="10"/>
        <v>21400150</v>
      </c>
      <c r="L133" s="7">
        <v>67000</v>
      </c>
      <c r="M133" s="7">
        <v>0</v>
      </c>
      <c r="N133" s="7">
        <v>0</v>
      </c>
      <c r="O133" s="7">
        <v>0</v>
      </c>
      <c r="P133" s="7">
        <f t="shared" si="11"/>
        <v>3500143.4877625783</v>
      </c>
      <c r="Q133" s="9">
        <f t="shared" si="13"/>
        <v>28781911.957762577</v>
      </c>
      <c r="S133" s="18">
        <v>8898000</v>
      </c>
      <c r="T133" s="18">
        <v>12502150</v>
      </c>
      <c r="W133" s="18">
        <v>7381761.9577625785</v>
      </c>
      <c r="X133" s="49"/>
    </row>
    <row r="134" spans="1:24" ht="54" customHeight="1" x14ac:dyDescent="0.25">
      <c r="A134" s="76"/>
      <c r="B134" s="77"/>
      <c r="C134" s="1">
        <f t="shared" si="12"/>
        <v>56</v>
      </c>
      <c r="D134" s="5" t="s">
        <v>68</v>
      </c>
      <c r="E134" s="26">
        <v>114</v>
      </c>
      <c r="F134" s="25">
        <f t="shared" si="4"/>
        <v>95949.554801974475</v>
      </c>
      <c r="G134" s="7">
        <v>0</v>
      </c>
      <c r="H134" s="7">
        <v>0</v>
      </c>
      <c r="I134" s="7">
        <v>0</v>
      </c>
      <c r="J134" s="7">
        <v>2077141.06</v>
      </c>
      <c r="K134" s="39">
        <f t="shared" si="10"/>
        <v>7077000</v>
      </c>
      <c r="L134" s="7">
        <v>39000</v>
      </c>
      <c r="M134" s="7">
        <v>5000</v>
      </c>
      <c r="N134" s="7">
        <v>0</v>
      </c>
      <c r="O134" s="7">
        <v>0</v>
      </c>
      <c r="P134" s="7">
        <f t="shared" si="11"/>
        <v>1740108.1874250905</v>
      </c>
      <c r="Q134" s="9">
        <f t="shared" si="13"/>
        <v>10938249.247425091</v>
      </c>
      <c r="S134" s="18">
        <v>3137000</v>
      </c>
      <c r="T134" s="18">
        <v>3940000</v>
      </c>
      <c r="W134" s="18">
        <v>3861249.2474250905</v>
      </c>
      <c r="X134" s="49"/>
    </row>
    <row r="135" spans="1:24" ht="54" customHeight="1" x14ac:dyDescent="0.25">
      <c r="A135" s="76"/>
      <c r="B135" s="77"/>
      <c r="C135" s="1">
        <f t="shared" si="12"/>
        <v>57</v>
      </c>
      <c r="D135" s="5" t="s">
        <v>69</v>
      </c>
      <c r="E135" s="26">
        <v>72</v>
      </c>
      <c r="F135" s="25">
        <f t="shared" si="4"/>
        <v>113595.34518870135</v>
      </c>
      <c r="G135" s="7">
        <v>0</v>
      </c>
      <c r="H135" s="7">
        <v>0</v>
      </c>
      <c r="I135" s="7">
        <v>0</v>
      </c>
      <c r="J135" s="7">
        <v>1432662.37</v>
      </c>
      <c r="K135" s="39">
        <f t="shared" si="10"/>
        <v>4897930</v>
      </c>
      <c r="L135" s="7">
        <v>46000</v>
      </c>
      <c r="M135" s="7">
        <v>10000</v>
      </c>
      <c r="N135" s="7">
        <v>0</v>
      </c>
      <c r="O135" s="7">
        <v>0</v>
      </c>
      <c r="P135" s="7">
        <f t="shared" si="11"/>
        <v>1792272.4835864962</v>
      </c>
      <c r="Q135" s="9">
        <f t="shared" si="13"/>
        <v>8178864.8535864968</v>
      </c>
      <c r="S135" s="18">
        <v>2376000</v>
      </c>
      <c r="T135" s="18">
        <v>2521930</v>
      </c>
      <c r="W135" s="18">
        <v>3280934.8535864963</v>
      </c>
      <c r="X135" s="49"/>
    </row>
    <row r="136" spans="1:24" ht="54" customHeight="1" x14ac:dyDescent="0.25">
      <c r="A136" s="76"/>
      <c r="B136" s="77"/>
      <c r="C136" s="1">
        <f t="shared" si="12"/>
        <v>58</v>
      </c>
      <c r="D136" s="5" t="s">
        <v>70</v>
      </c>
      <c r="E136" s="26">
        <v>342</v>
      </c>
      <c r="F136" s="25">
        <f t="shared" si="4"/>
        <v>56396.178031867792</v>
      </c>
      <c r="G136" s="7">
        <v>0</v>
      </c>
      <c r="H136" s="7">
        <v>0</v>
      </c>
      <c r="I136" s="7">
        <v>0</v>
      </c>
      <c r="J136" s="7">
        <v>1885413.01</v>
      </c>
      <c r="K136" s="39">
        <f t="shared" si="10"/>
        <v>15165000</v>
      </c>
      <c r="L136" s="7">
        <v>28200</v>
      </c>
      <c r="M136" s="7">
        <v>0</v>
      </c>
      <c r="N136" s="7">
        <v>0</v>
      </c>
      <c r="O136" s="7">
        <v>0</v>
      </c>
      <c r="P136" s="7">
        <f t="shared" si="11"/>
        <v>2208879.8768987833</v>
      </c>
      <c r="Q136" s="9">
        <f t="shared" si="13"/>
        <v>19287492.886898786</v>
      </c>
      <c r="S136" s="18">
        <v>7290000</v>
      </c>
      <c r="T136" s="18">
        <v>7875000</v>
      </c>
      <c r="W136" s="18">
        <v>4122492.8868987835</v>
      </c>
      <c r="X136" s="49"/>
    </row>
    <row r="137" spans="1:24" ht="54" customHeight="1" x14ac:dyDescent="0.25">
      <c r="A137" s="76"/>
      <c r="B137" s="77"/>
      <c r="C137" s="1">
        <f t="shared" si="12"/>
        <v>59</v>
      </c>
      <c r="D137" s="5" t="s">
        <v>71</v>
      </c>
      <c r="E137" s="26">
        <v>166</v>
      </c>
      <c r="F137" s="25">
        <f t="shared" si="4"/>
        <v>74687.047317056946</v>
      </c>
      <c r="G137" s="7">
        <v>0</v>
      </c>
      <c r="H137" s="7">
        <v>0</v>
      </c>
      <c r="I137" s="7">
        <v>0</v>
      </c>
      <c r="J137" s="7">
        <v>1387956.95</v>
      </c>
      <c r="K137" s="39">
        <f t="shared" si="10"/>
        <v>9007540</v>
      </c>
      <c r="L137" s="7">
        <v>31000</v>
      </c>
      <c r="M137" s="7">
        <v>0</v>
      </c>
      <c r="N137" s="7">
        <v>0</v>
      </c>
      <c r="O137" s="7">
        <v>0</v>
      </c>
      <c r="P137" s="7">
        <f t="shared" si="11"/>
        <v>1971552.9046314519</v>
      </c>
      <c r="Q137" s="9">
        <f t="shared" si="13"/>
        <v>12398049.854631452</v>
      </c>
      <c r="S137" s="18">
        <v>4352000</v>
      </c>
      <c r="T137" s="18">
        <v>4655540</v>
      </c>
      <c r="W137" s="18">
        <v>3390509.8546314519</v>
      </c>
      <c r="X137" s="49"/>
    </row>
    <row r="138" spans="1:24" ht="54" customHeight="1" x14ac:dyDescent="0.25">
      <c r="A138" s="76"/>
      <c r="B138" s="77"/>
      <c r="C138" s="1">
        <f t="shared" si="12"/>
        <v>60</v>
      </c>
      <c r="D138" s="5" t="s">
        <v>72</v>
      </c>
      <c r="E138" s="26">
        <v>145</v>
      </c>
      <c r="F138" s="25">
        <f t="shared" si="4"/>
        <v>72699.826466915212</v>
      </c>
      <c r="G138" s="7">
        <v>0</v>
      </c>
      <c r="H138" s="7">
        <v>0</v>
      </c>
      <c r="I138" s="7">
        <v>0</v>
      </c>
      <c r="J138" s="7">
        <v>1238649.27</v>
      </c>
      <c r="K138" s="39">
        <f t="shared" si="10"/>
        <v>7308120</v>
      </c>
      <c r="L138" s="7">
        <v>13000</v>
      </c>
      <c r="M138" s="7">
        <v>0</v>
      </c>
      <c r="N138" s="7">
        <v>0</v>
      </c>
      <c r="O138" s="7">
        <v>0</v>
      </c>
      <c r="P138" s="7">
        <f t="shared" si="11"/>
        <v>1981705.5677027069</v>
      </c>
      <c r="Q138" s="9">
        <f t="shared" si="13"/>
        <v>10541474.837702706</v>
      </c>
      <c r="S138" s="18">
        <v>3809000</v>
      </c>
      <c r="T138" s="18">
        <v>3499120.0000000005</v>
      </c>
      <c r="W138" s="18">
        <v>3233354.8377027069</v>
      </c>
      <c r="X138" s="49"/>
    </row>
    <row r="139" spans="1:24" ht="54" customHeight="1" x14ac:dyDescent="0.25">
      <c r="A139" s="76"/>
      <c r="B139" s="77"/>
      <c r="C139" s="1">
        <f t="shared" si="12"/>
        <v>61</v>
      </c>
      <c r="D139" s="5" t="s">
        <v>73</v>
      </c>
      <c r="E139" s="26">
        <v>166</v>
      </c>
      <c r="F139" s="25">
        <f t="shared" ref="F139:F146" si="14">Q139/E139</f>
        <v>89570.635841914234</v>
      </c>
      <c r="G139" s="7">
        <v>0</v>
      </c>
      <c r="H139" s="7">
        <v>0</v>
      </c>
      <c r="I139" s="7">
        <v>0</v>
      </c>
      <c r="J139" s="7">
        <v>1722722.45</v>
      </c>
      <c r="K139" s="39">
        <f t="shared" si="10"/>
        <v>9247530</v>
      </c>
      <c r="L139" s="7">
        <v>49500</v>
      </c>
      <c r="M139" s="7">
        <v>4000</v>
      </c>
      <c r="N139" s="7">
        <v>0</v>
      </c>
      <c r="O139" s="7">
        <v>0</v>
      </c>
      <c r="P139" s="7">
        <f t="shared" si="11"/>
        <v>3844973.0997577626</v>
      </c>
      <c r="Q139" s="9">
        <f t="shared" si="13"/>
        <v>14868725.549757762</v>
      </c>
      <c r="S139" s="18">
        <v>4877000</v>
      </c>
      <c r="T139" s="18">
        <v>4370530</v>
      </c>
      <c r="W139" s="18">
        <v>5621195.5497577628</v>
      </c>
      <c r="X139" s="49"/>
    </row>
    <row r="140" spans="1:24" ht="54" customHeight="1" x14ac:dyDescent="0.25">
      <c r="A140" s="76"/>
      <c r="B140" s="77"/>
      <c r="C140" s="1">
        <f t="shared" si="12"/>
        <v>62</v>
      </c>
      <c r="D140" s="5" t="s">
        <v>74</v>
      </c>
      <c r="E140" s="26">
        <v>425</v>
      </c>
      <c r="F140" s="25">
        <f t="shared" si="14"/>
        <v>70899.380629362116</v>
      </c>
      <c r="G140" s="7">
        <v>0</v>
      </c>
      <c r="H140" s="7">
        <v>0</v>
      </c>
      <c r="I140" s="7">
        <v>0</v>
      </c>
      <c r="J140" s="7">
        <v>3761781.28</v>
      </c>
      <c r="K140" s="39">
        <f t="shared" si="10"/>
        <v>22107600</v>
      </c>
      <c r="L140" s="7">
        <v>30000</v>
      </c>
      <c r="M140" s="7">
        <v>0</v>
      </c>
      <c r="N140" s="7">
        <v>0</v>
      </c>
      <c r="O140" s="7">
        <v>0</v>
      </c>
      <c r="P140" s="7">
        <f t="shared" si="11"/>
        <v>4232855.4874788988</v>
      </c>
      <c r="Q140" s="9">
        <f t="shared" si="13"/>
        <v>30132236.767478898</v>
      </c>
      <c r="S140" s="18">
        <v>10253000</v>
      </c>
      <c r="T140" s="18">
        <v>11854600</v>
      </c>
      <c r="W140" s="18">
        <v>8024636.7674788991</v>
      </c>
      <c r="X140" s="49"/>
    </row>
    <row r="141" spans="1:24" ht="54" customHeight="1" x14ac:dyDescent="0.25">
      <c r="A141" s="76"/>
      <c r="B141" s="77"/>
      <c r="C141" s="1">
        <f t="shared" si="12"/>
        <v>63</v>
      </c>
      <c r="D141" s="5" t="s">
        <v>75</v>
      </c>
      <c r="E141" s="26">
        <v>170</v>
      </c>
      <c r="F141" s="25">
        <f t="shared" si="14"/>
        <v>81748.78077390969</v>
      </c>
      <c r="G141" s="7">
        <v>0</v>
      </c>
      <c r="H141" s="7">
        <v>0</v>
      </c>
      <c r="I141" s="7">
        <v>0</v>
      </c>
      <c r="J141" s="7">
        <v>1174100.3899999999</v>
      </c>
      <c r="K141" s="39">
        <f t="shared" si="10"/>
        <v>10303030</v>
      </c>
      <c r="L141" s="7">
        <v>31020.000000000004</v>
      </c>
      <c r="M141" s="7">
        <v>3300</v>
      </c>
      <c r="N141" s="7">
        <v>0</v>
      </c>
      <c r="O141" s="7">
        <v>0</v>
      </c>
      <c r="P141" s="7">
        <f t="shared" si="11"/>
        <v>2385842.3415646488</v>
      </c>
      <c r="Q141" s="9">
        <f t="shared" si="13"/>
        <v>13897292.731564648</v>
      </c>
      <c r="S141" s="18">
        <v>5176000</v>
      </c>
      <c r="T141" s="18">
        <v>5127030</v>
      </c>
      <c r="W141" s="18">
        <v>3594262.7315646484</v>
      </c>
      <c r="X141" s="49"/>
    </row>
    <row r="142" spans="1:24" ht="54" customHeight="1" x14ac:dyDescent="0.25">
      <c r="A142" s="76"/>
      <c r="B142" s="77"/>
      <c r="C142" s="1">
        <f t="shared" si="12"/>
        <v>64</v>
      </c>
      <c r="D142" s="5" t="s">
        <v>76</v>
      </c>
      <c r="E142" s="26">
        <v>309</v>
      </c>
      <c r="F142" s="25">
        <f t="shared" si="14"/>
        <v>73139.725544339817</v>
      </c>
      <c r="G142" s="7">
        <v>0</v>
      </c>
      <c r="H142" s="7">
        <v>0</v>
      </c>
      <c r="I142" s="7">
        <v>0</v>
      </c>
      <c r="J142" s="7">
        <v>2606011.63</v>
      </c>
      <c r="K142" s="39">
        <f t="shared" si="10"/>
        <v>16917320</v>
      </c>
      <c r="L142" s="7">
        <v>31100</v>
      </c>
      <c r="M142" s="7">
        <v>0</v>
      </c>
      <c r="N142" s="7">
        <v>0</v>
      </c>
      <c r="O142" s="7">
        <v>0</v>
      </c>
      <c r="P142" s="7">
        <f t="shared" si="11"/>
        <v>3045743.5632010046</v>
      </c>
      <c r="Q142" s="9">
        <f t="shared" ref="Q142:Q146" si="15">SUM(J142:P142)</f>
        <v>22600175.193201005</v>
      </c>
      <c r="S142" s="18">
        <v>10250000</v>
      </c>
      <c r="T142" s="18">
        <v>6667320</v>
      </c>
      <c r="W142" s="18">
        <v>5682855.1932010045</v>
      </c>
      <c r="X142" s="49"/>
    </row>
    <row r="143" spans="1:24" ht="54" customHeight="1" x14ac:dyDescent="0.25">
      <c r="A143" s="76"/>
      <c r="B143" s="77"/>
      <c r="C143" s="1">
        <f t="shared" si="12"/>
        <v>65</v>
      </c>
      <c r="D143" s="5" t="s">
        <v>77</v>
      </c>
      <c r="E143" s="26">
        <v>380</v>
      </c>
      <c r="F143" s="25">
        <f t="shared" si="14"/>
        <v>57066.218274873005</v>
      </c>
      <c r="G143" s="7">
        <v>0</v>
      </c>
      <c r="H143" s="7">
        <v>0</v>
      </c>
      <c r="I143" s="7">
        <v>0</v>
      </c>
      <c r="J143" s="7">
        <v>2944038.21</v>
      </c>
      <c r="K143" s="39">
        <f t="shared" si="10"/>
        <v>15287250</v>
      </c>
      <c r="L143" s="7">
        <v>28200</v>
      </c>
      <c r="M143" s="7">
        <v>0</v>
      </c>
      <c r="N143" s="7">
        <v>0</v>
      </c>
      <c r="O143" s="7">
        <v>0</v>
      </c>
      <c r="P143" s="7">
        <f t="shared" si="11"/>
        <v>3425674.7344517391</v>
      </c>
      <c r="Q143" s="9">
        <f t="shared" si="15"/>
        <v>21685162.944451742</v>
      </c>
      <c r="S143" s="18">
        <v>8065000</v>
      </c>
      <c r="T143" s="18">
        <v>7222250</v>
      </c>
      <c r="W143" s="18">
        <v>6397912.9444517391</v>
      </c>
      <c r="X143" s="49"/>
    </row>
    <row r="144" spans="1:24" ht="54" customHeight="1" x14ac:dyDescent="0.25">
      <c r="A144" s="76"/>
      <c r="B144" s="77"/>
      <c r="C144" s="1">
        <f t="shared" si="12"/>
        <v>66</v>
      </c>
      <c r="D144" s="5" t="s">
        <v>78</v>
      </c>
      <c r="E144" s="26">
        <v>391</v>
      </c>
      <c r="F144" s="25">
        <f t="shared" si="14"/>
        <v>56057.836153087046</v>
      </c>
      <c r="G144" s="7">
        <v>0</v>
      </c>
      <c r="H144" s="7">
        <v>0</v>
      </c>
      <c r="I144" s="7">
        <v>0</v>
      </c>
      <c r="J144" s="7">
        <v>3256295.76</v>
      </c>
      <c r="K144" s="39">
        <f t="shared" ref="K144:K146" si="16">S144+T144+U144+V144</f>
        <v>14865000</v>
      </c>
      <c r="L144" s="7">
        <v>38000</v>
      </c>
      <c r="M144" s="7">
        <v>0</v>
      </c>
      <c r="N144" s="7">
        <v>0</v>
      </c>
      <c r="O144" s="7">
        <v>0</v>
      </c>
      <c r="P144" s="7">
        <f t="shared" ref="P144:P146" si="17">W144-O144-N144-M144-L144-J144</f>
        <v>3759318.1758570364</v>
      </c>
      <c r="Q144" s="9">
        <f t="shared" si="15"/>
        <v>21918613.935857035</v>
      </c>
      <c r="S144" s="18">
        <v>9144000</v>
      </c>
      <c r="T144" s="18">
        <v>5721000</v>
      </c>
      <c r="W144" s="18">
        <v>7053613.9358570362</v>
      </c>
      <c r="X144" s="49"/>
    </row>
    <row r="145" spans="1:24" ht="54" customHeight="1" x14ac:dyDescent="0.25">
      <c r="A145" s="76"/>
      <c r="B145" s="77"/>
      <c r="C145" s="1">
        <f t="shared" ref="C145:C146" si="18">C144+1</f>
        <v>67</v>
      </c>
      <c r="D145" s="5" t="s">
        <v>79</v>
      </c>
      <c r="E145" s="26">
        <v>57</v>
      </c>
      <c r="F145" s="25">
        <f t="shared" si="14"/>
        <v>127504.0890258062</v>
      </c>
      <c r="G145" s="7">
        <v>0</v>
      </c>
      <c r="H145" s="7">
        <v>0</v>
      </c>
      <c r="I145" s="7">
        <v>0</v>
      </c>
      <c r="J145" s="40">
        <v>582343.53</v>
      </c>
      <c r="K145" s="39">
        <f t="shared" si="16"/>
        <v>5238410</v>
      </c>
      <c r="L145" s="40">
        <v>28000</v>
      </c>
      <c r="M145" s="40">
        <v>0</v>
      </c>
      <c r="N145" s="40">
        <v>0</v>
      </c>
      <c r="O145" s="40">
        <v>0</v>
      </c>
      <c r="P145" s="7">
        <f t="shared" si="17"/>
        <v>1418979.5444709531</v>
      </c>
      <c r="Q145" s="9">
        <f t="shared" si="15"/>
        <v>7267733.0744709531</v>
      </c>
      <c r="S145" s="18">
        <v>2261000</v>
      </c>
      <c r="T145" s="18">
        <v>2977410.0000000005</v>
      </c>
      <c r="W145" s="18">
        <v>2029323.0744709531</v>
      </c>
      <c r="X145" s="49"/>
    </row>
    <row r="146" spans="1:24" ht="54" customHeight="1" x14ac:dyDescent="0.25">
      <c r="A146" s="76"/>
      <c r="B146" s="77"/>
      <c r="C146" s="1">
        <f t="shared" si="18"/>
        <v>68</v>
      </c>
      <c r="D146" s="5" t="s">
        <v>80</v>
      </c>
      <c r="E146" s="26">
        <v>110</v>
      </c>
      <c r="F146" s="25">
        <f t="shared" si="14"/>
        <v>71054.48319368466</v>
      </c>
      <c r="G146" s="7">
        <v>0</v>
      </c>
      <c r="H146" s="7">
        <v>0</v>
      </c>
      <c r="I146" s="7">
        <v>0</v>
      </c>
      <c r="J146" s="7">
        <v>749513.6</v>
      </c>
      <c r="K146" s="39">
        <f t="shared" si="16"/>
        <v>5358640</v>
      </c>
      <c r="L146" s="7">
        <v>22000</v>
      </c>
      <c r="M146" s="7">
        <v>4000</v>
      </c>
      <c r="N146" s="7">
        <v>0</v>
      </c>
      <c r="O146" s="7">
        <v>0</v>
      </c>
      <c r="P146" s="7">
        <f t="shared" si="17"/>
        <v>1681839.5513053136</v>
      </c>
      <c r="Q146" s="9">
        <f t="shared" si="15"/>
        <v>7815993.1513053132</v>
      </c>
      <c r="S146" s="18">
        <v>2436000</v>
      </c>
      <c r="T146" s="18">
        <v>2922640</v>
      </c>
      <c r="W146" s="18">
        <v>2457353.1513053137</v>
      </c>
      <c r="X146" s="49"/>
    </row>
    <row r="147" spans="1:24" s="15" customFormat="1" ht="54" customHeight="1" x14ac:dyDescent="0.2">
      <c r="A147" s="76"/>
      <c r="B147" s="77"/>
      <c r="C147" s="1">
        <f t="shared" ref="C147:C148" si="19">C146+1</f>
        <v>69</v>
      </c>
      <c r="D147" s="5" t="s">
        <v>79</v>
      </c>
      <c r="E147" s="24">
        <f>SUM(E79:E146)</f>
        <v>14117</v>
      </c>
      <c r="F147" s="27"/>
      <c r="G147" s="16">
        <f t="shared" ref="G147:O147" si="20">SUM(G79:G146)</f>
        <v>0</v>
      </c>
      <c r="H147" s="16">
        <f t="shared" si="20"/>
        <v>0</v>
      </c>
      <c r="I147" s="16">
        <f t="shared" si="20"/>
        <v>0</v>
      </c>
      <c r="J147" s="16">
        <f t="shared" si="20"/>
        <v>141967670.69000003</v>
      </c>
      <c r="K147" s="16">
        <f t="shared" si="20"/>
        <v>740768400</v>
      </c>
      <c r="L147" s="16">
        <f t="shared" si="20"/>
        <v>2512530</v>
      </c>
      <c r="M147" s="16">
        <f t="shared" si="20"/>
        <v>245350</v>
      </c>
      <c r="N147" s="16">
        <f t="shared" si="20"/>
        <v>0</v>
      </c>
      <c r="O147" s="16">
        <f t="shared" si="20"/>
        <v>0</v>
      </c>
      <c r="P147" s="16">
        <f>SUM(P79:P146)</f>
        <v>204388509.30839357</v>
      </c>
      <c r="Q147" s="16">
        <f>SUM(Q79:Q146)</f>
        <v>1089882459.9983935</v>
      </c>
      <c r="S147" s="19">
        <f t="shared" ref="S147:X147" si="21">SUM(S79:S146)</f>
        <v>367155000</v>
      </c>
      <c r="T147" s="19">
        <f t="shared" si="21"/>
        <v>373613400</v>
      </c>
      <c r="U147" s="19">
        <f t="shared" si="21"/>
        <v>0</v>
      </c>
      <c r="V147" s="19">
        <f t="shared" si="21"/>
        <v>0</v>
      </c>
      <c r="W147" s="19">
        <f t="shared" si="21"/>
        <v>345875139.34839362</v>
      </c>
      <c r="X147" s="19">
        <f t="shared" si="21"/>
        <v>0</v>
      </c>
    </row>
    <row r="148" spans="1:24" ht="54" customHeight="1" x14ac:dyDescent="0.25">
      <c r="A148" s="76"/>
      <c r="B148" s="77"/>
      <c r="C148" s="1">
        <f t="shared" si="19"/>
        <v>70</v>
      </c>
      <c r="D148" s="5" t="s">
        <v>80</v>
      </c>
      <c r="E148" s="26">
        <v>110</v>
      </c>
      <c r="F148" s="25">
        <f t="shared" ref="F148" si="22">Q148/E148</f>
        <v>71054.48319368466</v>
      </c>
      <c r="G148" s="7">
        <v>0</v>
      </c>
      <c r="H148" s="7">
        <v>0</v>
      </c>
      <c r="I148" s="7">
        <v>0</v>
      </c>
      <c r="J148" s="7">
        <v>749513.6</v>
      </c>
      <c r="K148" s="39">
        <f t="shared" ref="K148" si="23">S148+T148+U148+V148</f>
        <v>5358640</v>
      </c>
      <c r="L148" s="7">
        <v>22000</v>
      </c>
      <c r="M148" s="7">
        <v>4000</v>
      </c>
      <c r="N148" s="7">
        <v>0</v>
      </c>
      <c r="O148" s="7">
        <v>0</v>
      </c>
      <c r="P148" s="7">
        <f t="shared" ref="P148" si="24">W148-O148-N148-M148-L148-J148</f>
        <v>1681839.5513053136</v>
      </c>
      <c r="Q148" s="9">
        <f t="shared" ref="Q148" si="25">SUM(J148:P148)</f>
        <v>7815993.1513053132</v>
      </c>
      <c r="S148" s="18">
        <v>2436000</v>
      </c>
      <c r="T148" s="18">
        <v>2922640</v>
      </c>
      <c r="W148" s="18">
        <v>2457353.1513053137</v>
      </c>
      <c r="X148" s="49"/>
    </row>
    <row r="149" spans="1:24" s="15" customFormat="1" ht="54" customHeight="1" x14ac:dyDescent="0.2">
      <c r="A149" s="73" t="s">
        <v>10</v>
      </c>
      <c r="B149" s="74"/>
      <c r="C149" s="74"/>
      <c r="D149" s="75"/>
      <c r="E149" s="24">
        <f>SUM(E80:E148)</f>
        <v>28197</v>
      </c>
      <c r="F149" s="27"/>
      <c r="G149" s="16">
        <f t="shared" ref="G149:O149" si="26">SUM(G80:G148)</f>
        <v>0</v>
      </c>
      <c r="H149" s="16">
        <f t="shared" si="26"/>
        <v>0</v>
      </c>
      <c r="I149" s="16">
        <f t="shared" si="26"/>
        <v>0</v>
      </c>
      <c r="J149" s="16">
        <f t="shared" si="26"/>
        <v>282877467.24000007</v>
      </c>
      <c r="K149" s="16">
        <f t="shared" si="26"/>
        <v>1479870000</v>
      </c>
      <c r="L149" s="16">
        <f t="shared" si="26"/>
        <v>5015200</v>
      </c>
      <c r="M149" s="16">
        <f t="shared" si="26"/>
        <v>489700</v>
      </c>
      <c r="N149" s="16">
        <f t="shared" si="26"/>
        <v>0</v>
      </c>
      <c r="O149" s="16">
        <f t="shared" si="26"/>
        <v>0</v>
      </c>
      <c r="P149" s="16">
        <f>SUM(P80:P148)</f>
        <v>408754677.73230088</v>
      </c>
      <c r="Q149" s="16">
        <f>SUM(Q80:Q148)</f>
        <v>2177007044.9723005</v>
      </c>
      <c r="S149" s="19">
        <f t="shared" ref="S149:X149" si="27">SUM(S80:S148)</f>
        <v>733321000</v>
      </c>
      <c r="T149" s="19">
        <f t="shared" si="27"/>
        <v>746549000</v>
      </c>
      <c r="U149" s="19">
        <f t="shared" si="27"/>
        <v>0</v>
      </c>
      <c r="V149" s="19">
        <f t="shared" si="27"/>
        <v>0</v>
      </c>
      <c r="W149" s="19">
        <f t="shared" si="27"/>
        <v>690659203.67230093</v>
      </c>
      <c r="X149" s="19">
        <f t="shared" si="27"/>
        <v>0</v>
      </c>
    </row>
    <row r="150" spans="1:24" x14ac:dyDescent="0.25">
      <c r="G150" s="17"/>
      <c r="H150" s="17"/>
      <c r="I150" s="17"/>
      <c r="J150" s="35"/>
      <c r="K150" s="35"/>
      <c r="L150" s="35"/>
      <c r="M150" s="35"/>
      <c r="N150" s="35"/>
      <c r="O150" s="35"/>
      <c r="P150" s="35"/>
      <c r="Q150" s="35"/>
    </row>
    <row r="151" spans="1:24" x14ac:dyDescent="0.25">
      <c r="Q151" s="35"/>
      <c r="W151" s="10">
        <v>349114060</v>
      </c>
    </row>
    <row r="152" spans="1:24" x14ac:dyDescent="0.25">
      <c r="Q152" s="46"/>
      <c r="W152" s="18">
        <f>W149-W151</f>
        <v>341545143.67230093</v>
      </c>
    </row>
    <row r="153" spans="1:24" x14ac:dyDescent="0.25">
      <c r="Q153" s="35"/>
    </row>
    <row r="154" spans="1:24" x14ac:dyDescent="0.25">
      <c r="Q154" s="42"/>
    </row>
  </sheetData>
  <mergeCells count="19">
    <mergeCell ref="A149:D149"/>
    <mergeCell ref="A80:A148"/>
    <mergeCell ref="B80:B148"/>
    <mergeCell ref="A10:A77"/>
    <mergeCell ref="B10:B77"/>
    <mergeCell ref="A78:D78"/>
    <mergeCell ref="A1:Q1"/>
    <mergeCell ref="A2:Q2"/>
    <mergeCell ref="A3:Q3"/>
    <mergeCell ref="Q8:Q9"/>
    <mergeCell ref="G8:I8"/>
    <mergeCell ref="J8:P8"/>
    <mergeCell ref="C8:D9"/>
    <mergeCell ref="B8:B9"/>
    <mergeCell ref="E8:E9"/>
    <mergeCell ref="F8:F9"/>
    <mergeCell ref="A5:Q5"/>
    <mergeCell ref="A6:Q6"/>
    <mergeCell ref="P7:Q7"/>
  </mergeCells>
  <pageMargins left="0.59055118110236227" right="0.39370078740157483" top="0.59055118110236227" bottom="0.59055118110236227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opLeftCell="E1" zoomScale="85" zoomScaleNormal="85" workbookViewId="0">
      <selection sqref="A1:Q1"/>
    </sheetView>
  </sheetViews>
  <sheetFormatPr defaultColWidth="9.140625" defaultRowHeight="12" x14ac:dyDescent="0.2"/>
  <cols>
    <col min="1" max="1" width="3.85546875" style="34" customWidth="1"/>
    <col min="2" max="2" width="10" style="34" customWidth="1"/>
    <col min="3" max="3" width="4.85546875" style="34" customWidth="1"/>
    <col min="4" max="4" width="23.85546875" style="34" customWidth="1"/>
    <col min="5" max="5" width="8.28515625" style="34" customWidth="1"/>
    <col min="6" max="6" width="10.7109375" style="34" customWidth="1"/>
    <col min="7" max="7" width="14" style="34" customWidth="1"/>
    <col min="8" max="16" width="13.85546875" style="34" customWidth="1"/>
    <col min="17" max="17" width="14.28515625" style="34" customWidth="1"/>
    <col min="18" max="18" width="9.140625" style="34"/>
    <col min="19" max="19" width="15.5703125" style="35" hidden="1" customWidth="1"/>
    <col min="20" max="20" width="13.7109375" style="35" hidden="1" customWidth="1"/>
    <col min="21" max="21" width="15.85546875" style="35" hidden="1" customWidth="1"/>
    <col min="22" max="22" width="14.28515625" style="35" hidden="1" customWidth="1"/>
    <col min="23" max="23" width="0" style="34" hidden="1" customWidth="1"/>
    <col min="24" max="16384" width="9.140625" style="34"/>
  </cols>
  <sheetData>
    <row r="1" spans="1:22" s="50" customFormat="1" ht="15.75" x14ac:dyDescent="0.25">
      <c r="A1" s="81" t="s">
        <v>105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S1" s="51"/>
      <c r="T1" s="51"/>
      <c r="U1" s="51"/>
      <c r="V1" s="51"/>
    </row>
    <row r="2" spans="1:22" s="50" customFormat="1" ht="15.75" x14ac:dyDescent="0.25">
      <c r="A2" s="81" t="s">
        <v>104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S2" s="51"/>
      <c r="T2" s="51"/>
      <c r="U2" s="51"/>
      <c r="V2" s="51"/>
    </row>
    <row r="3" spans="1:22" s="50" customFormat="1" ht="15.75" x14ac:dyDescent="0.25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S3" s="51"/>
      <c r="T3" s="51"/>
      <c r="U3" s="51"/>
      <c r="V3" s="51"/>
    </row>
    <row r="4" spans="1:22" s="50" customFormat="1" ht="15.75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S4" s="51"/>
      <c r="T4" s="51"/>
      <c r="U4" s="51"/>
      <c r="V4" s="51"/>
    </row>
    <row r="5" spans="1:22" s="50" customFormat="1" ht="15.75" x14ac:dyDescent="0.25">
      <c r="A5" s="71" t="s">
        <v>85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S5" s="51"/>
      <c r="T5" s="51"/>
      <c r="U5" s="51"/>
      <c r="V5" s="51"/>
    </row>
    <row r="6" spans="1:22" s="50" customFormat="1" ht="15.75" x14ac:dyDescent="0.25">
      <c r="A6" s="71" t="s">
        <v>97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S6" s="51"/>
      <c r="T6" s="51"/>
      <c r="U6" s="51"/>
      <c r="V6" s="51"/>
    </row>
    <row r="7" spans="1:22" ht="12.75" thickBot="1" x14ac:dyDescent="0.25">
      <c r="A7" s="37"/>
      <c r="P7" s="72" t="s">
        <v>6</v>
      </c>
      <c r="Q7" s="72"/>
    </row>
    <row r="8" spans="1:22" ht="31.5" customHeight="1" thickBot="1" x14ac:dyDescent="0.25">
      <c r="A8" s="43" t="s">
        <v>1</v>
      </c>
      <c r="B8" s="82" t="s">
        <v>82</v>
      </c>
      <c r="C8" s="84" t="s">
        <v>7</v>
      </c>
      <c r="D8" s="85"/>
      <c r="E8" s="84" t="s">
        <v>83</v>
      </c>
      <c r="F8" s="88" t="s">
        <v>84</v>
      </c>
      <c r="G8" s="61" t="s">
        <v>86</v>
      </c>
      <c r="H8" s="61"/>
      <c r="I8" s="62"/>
      <c r="J8" s="60" t="s">
        <v>90</v>
      </c>
      <c r="K8" s="61"/>
      <c r="L8" s="61"/>
      <c r="M8" s="61"/>
      <c r="N8" s="61"/>
      <c r="O8" s="61"/>
      <c r="P8" s="62"/>
      <c r="Q8" s="56" t="s">
        <v>95</v>
      </c>
    </row>
    <row r="9" spans="1:22" ht="158.25" customHeight="1" thickBot="1" x14ac:dyDescent="0.25">
      <c r="A9" s="44" t="s">
        <v>2</v>
      </c>
      <c r="B9" s="83"/>
      <c r="C9" s="86"/>
      <c r="D9" s="87"/>
      <c r="E9" s="86"/>
      <c r="F9" s="89"/>
      <c r="G9" s="45" t="s">
        <v>87</v>
      </c>
      <c r="H9" s="45" t="s">
        <v>88</v>
      </c>
      <c r="I9" s="45" t="s">
        <v>89</v>
      </c>
      <c r="J9" s="45" t="s">
        <v>91</v>
      </c>
      <c r="K9" s="45" t="s">
        <v>3</v>
      </c>
      <c r="L9" s="45" t="s">
        <v>92</v>
      </c>
      <c r="M9" s="45" t="s">
        <v>93</v>
      </c>
      <c r="N9" s="45" t="s">
        <v>4</v>
      </c>
      <c r="O9" s="45" t="s">
        <v>5</v>
      </c>
      <c r="P9" s="45" t="s">
        <v>94</v>
      </c>
      <c r="Q9" s="57"/>
    </row>
    <row r="10" spans="1:22" s="10" customFormat="1" ht="54" customHeight="1" x14ac:dyDescent="0.25">
      <c r="A10" s="78" t="s">
        <v>9</v>
      </c>
      <c r="B10" s="79" t="s">
        <v>8</v>
      </c>
      <c r="C10" s="28">
        <v>1</v>
      </c>
      <c r="D10" s="29" t="s">
        <v>13</v>
      </c>
      <c r="E10" s="54">
        <v>147</v>
      </c>
      <c r="F10" s="30">
        <f>Q10/E10</f>
        <v>70795.918367346938</v>
      </c>
      <c r="G10" s="31">
        <f>S10+T10</f>
        <v>10286000</v>
      </c>
      <c r="H10" s="32">
        <v>121000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3">
        <f>SUM(G10:I10)</f>
        <v>10407000</v>
      </c>
      <c r="S10" s="18">
        <v>10286000</v>
      </c>
      <c r="T10" s="18"/>
      <c r="U10" s="18"/>
      <c r="V10" s="18"/>
    </row>
    <row r="11" spans="1:22" s="10" customFormat="1" ht="54" customHeight="1" x14ac:dyDescent="0.25">
      <c r="A11" s="76"/>
      <c r="B11" s="80"/>
      <c r="C11" s="1">
        <f>C10+1</f>
        <v>2</v>
      </c>
      <c r="D11" s="2" t="s">
        <v>14</v>
      </c>
      <c r="E11" s="53">
        <v>175</v>
      </c>
      <c r="F11" s="25">
        <f t="shared" ref="F11:F73" si="0">Q11/E11</f>
        <v>76725.71428571429</v>
      </c>
      <c r="G11" s="31">
        <f t="shared" ref="G11:G73" si="1">S11+T11</f>
        <v>13283000</v>
      </c>
      <c r="H11" s="8">
        <v>144000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13">
        <f t="shared" ref="Q11:Q73" si="2">SUM(G11:I11)</f>
        <v>13427000</v>
      </c>
      <c r="S11" s="18">
        <v>13283000</v>
      </c>
      <c r="T11" s="18"/>
      <c r="U11" s="18"/>
      <c r="V11" s="18"/>
    </row>
    <row r="12" spans="1:22" s="10" customFormat="1" ht="54" customHeight="1" x14ac:dyDescent="0.25">
      <c r="A12" s="76"/>
      <c r="B12" s="80"/>
      <c r="C12" s="1">
        <f t="shared" ref="C12:C74" si="3">C11+1</f>
        <v>3</v>
      </c>
      <c r="D12" s="3" t="s">
        <v>15</v>
      </c>
      <c r="E12" s="53">
        <v>329</v>
      </c>
      <c r="F12" s="25">
        <f t="shared" si="0"/>
        <v>75790.273556230997</v>
      </c>
      <c r="G12" s="31">
        <f t="shared" si="1"/>
        <v>24664000</v>
      </c>
      <c r="H12" s="8">
        <v>271000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13">
        <f t="shared" si="2"/>
        <v>24935000</v>
      </c>
      <c r="S12" s="18">
        <v>24664000</v>
      </c>
      <c r="T12" s="18"/>
      <c r="U12" s="18"/>
      <c r="V12" s="18"/>
    </row>
    <row r="13" spans="1:22" s="10" customFormat="1" ht="54" customHeight="1" x14ac:dyDescent="0.25">
      <c r="A13" s="76"/>
      <c r="B13" s="80"/>
      <c r="C13" s="1">
        <f t="shared" si="3"/>
        <v>4</v>
      </c>
      <c r="D13" s="4" t="s">
        <v>16</v>
      </c>
      <c r="E13" s="53">
        <f>245+175</f>
        <v>420</v>
      </c>
      <c r="F13" s="25">
        <f t="shared" si="0"/>
        <v>78532.380952380947</v>
      </c>
      <c r="G13" s="31">
        <f t="shared" si="1"/>
        <v>32636600</v>
      </c>
      <c r="H13" s="8">
        <v>347000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13">
        <f t="shared" si="2"/>
        <v>32983600</v>
      </c>
      <c r="S13" s="18">
        <v>32248000</v>
      </c>
      <c r="T13" s="18">
        <v>388600</v>
      </c>
      <c r="U13" s="18"/>
      <c r="V13" s="18"/>
    </row>
    <row r="14" spans="1:22" s="10" customFormat="1" ht="54" customHeight="1" x14ac:dyDescent="0.25">
      <c r="A14" s="76"/>
      <c r="B14" s="80"/>
      <c r="C14" s="1">
        <f t="shared" si="3"/>
        <v>5</v>
      </c>
      <c r="D14" s="5" t="s">
        <v>17</v>
      </c>
      <c r="E14" s="26">
        <v>137</v>
      </c>
      <c r="F14" s="25">
        <f t="shared" si="0"/>
        <v>56759.124087591241</v>
      </c>
      <c r="G14" s="31">
        <f t="shared" si="1"/>
        <v>7663000</v>
      </c>
      <c r="H14" s="8">
        <v>113000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13">
        <f t="shared" si="2"/>
        <v>7776000</v>
      </c>
      <c r="S14" s="18">
        <v>7663000</v>
      </c>
      <c r="T14" s="18"/>
      <c r="U14" s="18"/>
      <c r="V14" s="18"/>
    </row>
    <row r="15" spans="1:22" s="10" customFormat="1" ht="54" customHeight="1" x14ac:dyDescent="0.25">
      <c r="A15" s="76"/>
      <c r="B15" s="80"/>
      <c r="C15" s="1">
        <f t="shared" si="3"/>
        <v>6</v>
      </c>
      <c r="D15" s="5" t="s">
        <v>18</v>
      </c>
      <c r="E15" s="26">
        <v>315</v>
      </c>
      <c r="F15" s="25">
        <f t="shared" si="0"/>
        <v>66603.492063492056</v>
      </c>
      <c r="G15" s="31">
        <f t="shared" si="1"/>
        <v>20731100</v>
      </c>
      <c r="H15" s="8">
        <v>249000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13">
        <f t="shared" si="2"/>
        <v>20980100</v>
      </c>
      <c r="S15" s="18">
        <v>20666000</v>
      </c>
      <c r="T15" s="18">
        <v>65100</v>
      </c>
      <c r="U15" s="18"/>
      <c r="V15" s="18"/>
    </row>
    <row r="16" spans="1:22" s="10" customFormat="1" ht="54" customHeight="1" x14ac:dyDescent="0.25">
      <c r="A16" s="76"/>
      <c r="B16" s="80"/>
      <c r="C16" s="1">
        <f t="shared" si="3"/>
        <v>7</v>
      </c>
      <c r="D16" s="5" t="s">
        <v>19</v>
      </c>
      <c r="E16" s="26">
        <v>51</v>
      </c>
      <c r="F16" s="25">
        <f t="shared" si="0"/>
        <v>187568.62745098039</v>
      </c>
      <c r="G16" s="31">
        <f t="shared" si="1"/>
        <v>9524000</v>
      </c>
      <c r="H16" s="8">
        <v>42000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3">
        <f t="shared" si="2"/>
        <v>9566000</v>
      </c>
      <c r="S16" s="18">
        <v>9524000</v>
      </c>
      <c r="T16" s="18"/>
      <c r="U16" s="18"/>
      <c r="V16" s="18"/>
    </row>
    <row r="17" spans="1:22" s="10" customFormat="1" ht="54" customHeight="1" x14ac:dyDescent="0.25">
      <c r="A17" s="76"/>
      <c r="B17" s="80"/>
      <c r="C17" s="1">
        <f t="shared" si="3"/>
        <v>8</v>
      </c>
      <c r="D17" s="5" t="s">
        <v>20</v>
      </c>
      <c r="E17" s="26">
        <v>168</v>
      </c>
      <c r="F17" s="25">
        <f t="shared" si="0"/>
        <v>77529.761904761908</v>
      </c>
      <c r="G17" s="31">
        <f t="shared" si="1"/>
        <v>12886000</v>
      </c>
      <c r="H17" s="8">
        <v>139000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13">
        <f t="shared" si="2"/>
        <v>13025000</v>
      </c>
      <c r="S17" s="18">
        <v>12886000</v>
      </c>
      <c r="T17" s="18"/>
      <c r="U17" s="18"/>
      <c r="V17" s="18"/>
    </row>
    <row r="18" spans="1:22" s="10" customFormat="1" ht="54" customHeight="1" x14ac:dyDescent="0.25">
      <c r="A18" s="76"/>
      <c r="B18" s="80"/>
      <c r="C18" s="1">
        <f t="shared" si="3"/>
        <v>9</v>
      </c>
      <c r="D18" s="5" t="s">
        <v>21</v>
      </c>
      <c r="E18" s="26">
        <v>308</v>
      </c>
      <c r="F18" s="25">
        <f t="shared" si="0"/>
        <v>76178.571428571435</v>
      </c>
      <c r="G18" s="31">
        <f t="shared" si="1"/>
        <v>23209000</v>
      </c>
      <c r="H18" s="8">
        <v>254000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13">
        <f t="shared" si="2"/>
        <v>23463000</v>
      </c>
      <c r="S18" s="18">
        <v>23209000</v>
      </c>
      <c r="T18" s="18"/>
      <c r="U18" s="18"/>
      <c r="V18" s="18"/>
    </row>
    <row r="19" spans="1:22" s="10" customFormat="1" ht="54" customHeight="1" x14ac:dyDescent="0.25">
      <c r="A19" s="76"/>
      <c r="B19" s="80"/>
      <c r="C19" s="1">
        <f t="shared" si="3"/>
        <v>10</v>
      </c>
      <c r="D19" s="5" t="s">
        <v>22</v>
      </c>
      <c r="E19" s="26">
        <v>120</v>
      </c>
      <c r="F19" s="25">
        <f t="shared" si="0"/>
        <v>73316.666666666672</v>
      </c>
      <c r="G19" s="31">
        <f t="shared" si="1"/>
        <v>8699000</v>
      </c>
      <c r="H19" s="8">
        <v>99000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13">
        <f t="shared" si="2"/>
        <v>8798000</v>
      </c>
      <c r="S19" s="18">
        <v>8699000</v>
      </c>
      <c r="T19" s="18"/>
      <c r="U19" s="18"/>
      <c r="V19" s="18"/>
    </row>
    <row r="20" spans="1:22" s="10" customFormat="1" ht="54" customHeight="1" x14ac:dyDescent="0.25">
      <c r="A20" s="76"/>
      <c r="B20" s="80"/>
      <c r="C20" s="1">
        <f t="shared" si="3"/>
        <v>11</v>
      </c>
      <c r="D20" s="5" t="s">
        <v>23</v>
      </c>
      <c r="E20" s="26">
        <v>382</v>
      </c>
      <c r="F20" s="25">
        <f t="shared" si="0"/>
        <v>76115.706806282717</v>
      </c>
      <c r="G20" s="31">
        <f t="shared" si="1"/>
        <v>28761200</v>
      </c>
      <c r="H20" s="8">
        <v>315000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3">
        <f t="shared" si="2"/>
        <v>29076200</v>
      </c>
      <c r="S20" s="18">
        <v>28631000</v>
      </c>
      <c r="T20" s="18">
        <v>130200</v>
      </c>
      <c r="U20" s="18"/>
      <c r="V20" s="18"/>
    </row>
    <row r="21" spans="1:22" s="10" customFormat="1" ht="54" customHeight="1" x14ac:dyDescent="0.25">
      <c r="A21" s="76"/>
      <c r="B21" s="80"/>
      <c r="C21" s="1">
        <f t="shared" si="3"/>
        <v>12</v>
      </c>
      <c r="D21" s="5" t="s">
        <v>24</v>
      </c>
      <c r="E21" s="26">
        <v>353</v>
      </c>
      <c r="F21" s="25">
        <f t="shared" si="0"/>
        <v>80739.376770538249</v>
      </c>
      <c r="G21" s="31">
        <f t="shared" si="1"/>
        <v>28210000</v>
      </c>
      <c r="H21" s="8">
        <v>291000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13">
        <f t="shared" si="2"/>
        <v>28501000</v>
      </c>
      <c r="S21" s="18">
        <v>28210000</v>
      </c>
      <c r="T21" s="18"/>
      <c r="U21" s="18"/>
      <c r="V21" s="18"/>
    </row>
    <row r="22" spans="1:22" s="10" customFormat="1" ht="54" customHeight="1" x14ac:dyDescent="0.25">
      <c r="A22" s="76"/>
      <c r="B22" s="80"/>
      <c r="C22" s="1">
        <f t="shared" si="3"/>
        <v>13</v>
      </c>
      <c r="D22" s="5" t="s">
        <v>25</v>
      </c>
      <c r="E22" s="26">
        <v>297</v>
      </c>
      <c r="F22" s="25">
        <f t="shared" si="0"/>
        <v>71969.696969696975</v>
      </c>
      <c r="G22" s="31">
        <f t="shared" si="1"/>
        <v>21130000</v>
      </c>
      <c r="H22" s="8">
        <v>245000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13">
        <f t="shared" si="2"/>
        <v>21375000</v>
      </c>
      <c r="S22" s="18">
        <v>21130000</v>
      </c>
      <c r="T22" s="18"/>
      <c r="U22" s="18"/>
      <c r="V22" s="18"/>
    </row>
    <row r="23" spans="1:22" s="10" customFormat="1" ht="54" customHeight="1" x14ac:dyDescent="0.25">
      <c r="A23" s="76"/>
      <c r="B23" s="80"/>
      <c r="C23" s="1">
        <f t="shared" si="3"/>
        <v>14</v>
      </c>
      <c r="D23" s="5" t="s">
        <v>26</v>
      </c>
      <c r="E23" s="26">
        <v>140</v>
      </c>
      <c r="F23" s="25">
        <f t="shared" si="0"/>
        <v>74021.428571428565</v>
      </c>
      <c r="G23" s="31">
        <f t="shared" si="1"/>
        <v>10247000</v>
      </c>
      <c r="H23" s="8">
        <v>116000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13">
        <f t="shared" si="2"/>
        <v>10363000</v>
      </c>
      <c r="S23" s="18">
        <v>10247000</v>
      </c>
      <c r="T23" s="18"/>
      <c r="U23" s="18"/>
      <c r="V23" s="18"/>
    </row>
    <row r="24" spans="1:22" s="10" customFormat="1" ht="54" customHeight="1" x14ac:dyDescent="0.25">
      <c r="A24" s="76"/>
      <c r="B24" s="80"/>
      <c r="C24" s="1">
        <f t="shared" si="3"/>
        <v>15</v>
      </c>
      <c r="D24" s="5" t="s">
        <v>27</v>
      </c>
      <c r="E24" s="26">
        <v>127</v>
      </c>
      <c r="F24" s="25">
        <f t="shared" si="0"/>
        <v>76228.346456692918</v>
      </c>
      <c r="G24" s="31">
        <f t="shared" si="1"/>
        <v>9576000</v>
      </c>
      <c r="H24" s="8">
        <v>105000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13">
        <f t="shared" si="2"/>
        <v>9681000</v>
      </c>
      <c r="S24" s="18">
        <v>9576000</v>
      </c>
      <c r="T24" s="18"/>
      <c r="U24" s="18"/>
      <c r="V24" s="18"/>
    </row>
    <row r="25" spans="1:22" s="10" customFormat="1" ht="54" customHeight="1" x14ac:dyDescent="0.25">
      <c r="A25" s="76"/>
      <c r="B25" s="80"/>
      <c r="C25" s="1">
        <f t="shared" si="3"/>
        <v>16</v>
      </c>
      <c r="D25" s="5" t="s">
        <v>28</v>
      </c>
      <c r="E25" s="26">
        <v>404</v>
      </c>
      <c r="F25" s="25">
        <f t="shared" si="0"/>
        <v>88529.702970297032</v>
      </c>
      <c r="G25" s="31">
        <f t="shared" si="1"/>
        <v>35433000</v>
      </c>
      <c r="H25" s="8">
        <v>333000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13">
        <f t="shared" si="2"/>
        <v>35766000</v>
      </c>
      <c r="S25" s="18">
        <v>35433000</v>
      </c>
      <c r="T25" s="18"/>
      <c r="U25" s="18"/>
      <c r="V25" s="18"/>
    </row>
    <row r="26" spans="1:22" s="10" customFormat="1" ht="54" customHeight="1" x14ac:dyDescent="0.25">
      <c r="A26" s="76"/>
      <c r="B26" s="80"/>
      <c r="C26" s="1">
        <f t="shared" si="3"/>
        <v>17</v>
      </c>
      <c r="D26" s="5" t="s">
        <v>29</v>
      </c>
      <c r="E26" s="26">
        <v>142</v>
      </c>
      <c r="F26" s="25">
        <f t="shared" si="0"/>
        <v>70725.352112676061</v>
      </c>
      <c r="G26" s="31">
        <f t="shared" si="1"/>
        <v>9926000</v>
      </c>
      <c r="H26" s="8">
        <v>117000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13">
        <f t="shared" si="2"/>
        <v>10043000</v>
      </c>
      <c r="S26" s="18">
        <v>9926000</v>
      </c>
      <c r="T26" s="18"/>
      <c r="U26" s="18"/>
      <c r="V26" s="18"/>
    </row>
    <row r="27" spans="1:22" s="10" customFormat="1" ht="54" customHeight="1" x14ac:dyDescent="0.25">
      <c r="A27" s="76"/>
      <c r="B27" s="80"/>
      <c r="C27" s="1">
        <f t="shared" si="3"/>
        <v>18</v>
      </c>
      <c r="D27" s="5" t="s">
        <v>30</v>
      </c>
      <c r="E27" s="26">
        <v>252</v>
      </c>
      <c r="F27" s="25">
        <f t="shared" si="0"/>
        <v>80873.015873015873</v>
      </c>
      <c r="G27" s="31">
        <f t="shared" si="1"/>
        <v>20177000</v>
      </c>
      <c r="H27" s="8">
        <v>203000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13">
        <f t="shared" si="2"/>
        <v>20380000</v>
      </c>
      <c r="S27" s="18">
        <v>20177000</v>
      </c>
      <c r="T27" s="18"/>
      <c r="U27" s="18"/>
      <c r="V27" s="18"/>
    </row>
    <row r="28" spans="1:22" s="10" customFormat="1" ht="54" customHeight="1" x14ac:dyDescent="0.25">
      <c r="A28" s="76"/>
      <c r="B28" s="80"/>
      <c r="C28" s="1">
        <f t="shared" si="3"/>
        <v>19</v>
      </c>
      <c r="D28" s="5" t="s">
        <v>31</v>
      </c>
      <c r="E28" s="26">
        <v>319</v>
      </c>
      <c r="F28" s="25">
        <f t="shared" si="0"/>
        <v>72463.949843260183</v>
      </c>
      <c r="G28" s="31">
        <f t="shared" si="1"/>
        <v>22853000</v>
      </c>
      <c r="H28" s="8">
        <v>263000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13">
        <f t="shared" si="2"/>
        <v>23116000</v>
      </c>
      <c r="S28" s="18">
        <v>22853000</v>
      </c>
      <c r="T28" s="18"/>
      <c r="U28" s="18"/>
      <c r="V28" s="18"/>
    </row>
    <row r="29" spans="1:22" s="10" customFormat="1" ht="54" customHeight="1" x14ac:dyDescent="0.25">
      <c r="A29" s="76"/>
      <c r="B29" s="80"/>
      <c r="C29" s="1">
        <f t="shared" si="3"/>
        <v>20</v>
      </c>
      <c r="D29" s="5" t="s">
        <v>32</v>
      </c>
      <c r="E29" s="26">
        <v>242</v>
      </c>
      <c r="F29" s="25">
        <f t="shared" si="0"/>
        <v>77818.181818181823</v>
      </c>
      <c r="G29" s="31">
        <f t="shared" si="1"/>
        <v>18632000</v>
      </c>
      <c r="H29" s="8">
        <v>200000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3">
        <f t="shared" si="2"/>
        <v>18832000</v>
      </c>
      <c r="S29" s="18">
        <v>18632000</v>
      </c>
      <c r="T29" s="18"/>
      <c r="U29" s="18"/>
      <c r="V29" s="18"/>
    </row>
    <row r="30" spans="1:22" s="10" customFormat="1" ht="54" customHeight="1" x14ac:dyDescent="0.25">
      <c r="A30" s="76"/>
      <c r="B30" s="80"/>
      <c r="C30" s="1">
        <f t="shared" si="3"/>
        <v>21</v>
      </c>
      <c r="D30" s="5" t="s">
        <v>33</v>
      </c>
      <c r="E30" s="26">
        <v>92</v>
      </c>
      <c r="F30" s="25">
        <f t="shared" si="0"/>
        <v>35067.391304347824</v>
      </c>
      <c r="G30" s="31">
        <f t="shared" si="1"/>
        <v>3150200</v>
      </c>
      <c r="H30" s="8">
        <v>76000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13">
        <f t="shared" si="2"/>
        <v>3226200</v>
      </c>
      <c r="S30" s="18">
        <v>3020000</v>
      </c>
      <c r="T30" s="18">
        <v>130200</v>
      </c>
      <c r="U30" s="18"/>
      <c r="V30" s="18"/>
    </row>
    <row r="31" spans="1:22" s="10" customFormat="1" ht="54" customHeight="1" x14ac:dyDescent="0.25">
      <c r="A31" s="76"/>
      <c r="B31" s="80"/>
      <c r="C31" s="1">
        <f t="shared" si="3"/>
        <v>22</v>
      </c>
      <c r="D31" s="5" t="s">
        <v>34</v>
      </c>
      <c r="E31" s="26">
        <v>54</v>
      </c>
      <c r="F31" s="25">
        <f t="shared" si="0"/>
        <v>139240.74074074073</v>
      </c>
      <c r="G31" s="31">
        <f t="shared" si="1"/>
        <v>7474000</v>
      </c>
      <c r="H31" s="8">
        <v>45000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13">
        <f t="shared" si="2"/>
        <v>7519000</v>
      </c>
      <c r="S31" s="18">
        <v>7474000</v>
      </c>
      <c r="T31" s="18"/>
      <c r="U31" s="18"/>
      <c r="V31" s="18"/>
    </row>
    <row r="32" spans="1:22" s="10" customFormat="1" ht="54" customHeight="1" x14ac:dyDescent="0.25">
      <c r="A32" s="76"/>
      <c r="B32" s="80"/>
      <c r="C32" s="1">
        <f t="shared" si="3"/>
        <v>23</v>
      </c>
      <c r="D32" s="5" t="s">
        <v>35</v>
      </c>
      <c r="E32" s="26">
        <v>125</v>
      </c>
      <c r="F32" s="25">
        <f t="shared" si="0"/>
        <v>77096</v>
      </c>
      <c r="G32" s="31">
        <f t="shared" si="1"/>
        <v>9534000</v>
      </c>
      <c r="H32" s="8">
        <v>103000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13">
        <f t="shared" si="2"/>
        <v>9637000</v>
      </c>
      <c r="S32" s="18">
        <v>9534000</v>
      </c>
      <c r="T32" s="18"/>
      <c r="U32" s="18"/>
      <c r="V32" s="18"/>
    </row>
    <row r="33" spans="1:22" s="10" customFormat="1" ht="54" customHeight="1" x14ac:dyDescent="0.25">
      <c r="A33" s="76"/>
      <c r="B33" s="80"/>
      <c r="C33" s="1">
        <f t="shared" si="3"/>
        <v>24</v>
      </c>
      <c r="D33" s="5" t="s">
        <v>36</v>
      </c>
      <c r="E33" s="26">
        <v>0</v>
      </c>
      <c r="F33" s="25">
        <v>0</v>
      </c>
      <c r="G33" s="31">
        <f t="shared" si="1"/>
        <v>31391000</v>
      </c>
      <c r="H33" s="8">
        <v>317000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13">
        <f t="shared" si="2"/>
        <v>31708000</v>
      </c>
      <c r="S33" s="18">
        <v>31391000</v>
      </c>
      <c r="T33" s="18"/>
      <c r="U33" s="18"/>
      <c r="V33" s="18"/>
    </row>
    <row r="34" spans="1:22" s="10" customFormat="1" ht="54" customHeight="1" x14ac:dyDescent="0.25">
      <c r="A34" s="76"/>
      <c r="B34" s="80"/>
      <c r="C34" s="1">
        <f t="shared" si="3"/>
        <v>25</v>
      </c>
      <c r="D34" s="5" t="s">
        <v>37</v>
      </c>
      <c r="E34" s="26">
        <v>172</v>
      </c>
      <c r="F34" s="25">
        <f t="shared" si="0"/>
        <v>95517.441860465115</v>
      </c>
      <c r="G34" s="31">
        <f t="shared" si="1"/>
        <v>16287000</v>
      </c>
      <c r="H34" s="8">
        <v>142000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13">
        <f t="shared" si="2"/>
        <v>16429000</v>
      </c>
      <c r="S34" s="18">
        <v>16287000</v>
      </c>
      <c r="T34" s="18"/>
      <c r="U34" s="18"/>
      <c r="V34" s="18"/>
    </row>
    <row r="35" spans="1:22" s="10" customFormat="1" ht="54" customHeight="1" x14ac:dyDescent="0.25">
      <c r="A35" s="76"/>
      <c r="B35" s="80"/>
      <c r="C35" s="1">
        <f t="shared" si="3"/>
        <v>26</v>
      </c>
      <c r="D35" s="5" t="s">
        <v>38</v>
      </c>
      <c r="E35" s="26">
        <v>142</v>
      </c>
      <c r="F35" s="25">
        <f t="shared" si="0"/>
        <v>106577.4647887324</v>
      </c>
      <c r="G35" s="31">
        <f t="shared" si="1"/>
        <v>15017000</v>
      </c>
      <c r="H35" s="8">
        <v>117000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13">
        <f t="shared" si="2"/>
        <v>15134000</v>
      </c>
      <c r="S35" s="18">
        <v>15017000</v>
      </c>
      <c r="T35" s="18"/>
      <c r="U35" s="18"/>
      <c r="V35" s="18"/>
    </row>
    <row r="36" spans="1:22" s="10" customFormat="1" ht="54" customHeight="1" x14ac:dyDescent="0.25">
      <c r="A36" s="76"/>
      <c r="B36" s="80"/>
      <c r="C36" s="1">
        <f t="shared" si="3"/>
        <v>27</v>
      </c>
      <c r="D36" s="5" t="s">
        <v>39</v>
      </c>
      <c r="E36" s="26">
        <v>153</v>
      </c>
      <c r="F36" s="25">
        <f t="shared" si="0"/>
        <v>81694.117647058825</v>
      </c>
      <c r="G36" s="31">
        <f t="shared" si="1"/>
        <v>12373200</v>
      </c>
      <c r="H36" s="8">
        <v>126000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13">
        <f t="shared" si="2"/>
        <v>12499200</v>
      </c>
      <c r="S36" s="18">
        <v>12243000</v>
      </c>
      <c r="T36" s="18">
        <v>130200</v>
      </c>
      <c r="U36" s="18"/>
      <c r="V36" s="18"/>
    </row>
    <row r="37" spans="1:22" s="10" customFormat="1" ht="54" customHeight="1" x14ac:dyDescent="0.25">
      <c r="A37" s="76"/>
      <c r="B37" s="80"/>
      <c r="C37" s="1">
        <f t="shared" si="3"/>
        <v>28</v>
      </c>
      <c r="D37" s="5" t="s">
        <v>40</v>
      </c>
      <c r="E37" s="26">
        <v>246</v>
      </c>
      <c r="F37" s="25">
        <f t="shared" si="0"/>
        <v>78174.796747967484</v>
      </c>
      <c r="G37" s="31">
        <f t="shared" si="1"/>
        <v>19028000</v>
      </c>
      <c r="H37" s="8">
        <v>203000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13">
        <f t="shared" si="2"/>
        <v>19231000</v>
      </c>
      <c r="S37" s="18">
        <v>19028000</v>
      </c>
      <c r="T37" s="18"/>
      <c r="U37" s="18"/>
      <c r="V37" s="18"/>
    </row>
    <row r="38" spans="1:22" s="10" customFormat="1" ht="54" customHeight="1" x14ac:dyDescent="0.25">
      <c r="A38" s="76"/>
      <c r="B38" s="80"/>
      <c r="C38" s="1">
        <f t="shared" si="3"/>
        <v>29</v>
      </c>
      <c r="D38" s="5" t="s">
        <v>41</v>
      </c>
      <c r="E38" s="26">
        <v>80</v>
      </c>
      <c r="F38" s="25">
        <f t="shared" si="0"/>
        <v>70812.5</v>
      </c>
      <c r="G38" s="31">
        <f t="shared" si="1"/>
        <v>5599000</v>
      </c>
      <c r="H38" s="8">
        <v>66000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13">
        <f t="shared" si="2"/>
        <v>5665000</v>
      </c>
      <c r="S38" s="18">
        <v>5599000</v>
      </c>
      <c r="T38" s="18"/>
      <c r="U38" s="18"/>
      <c r="V38" s="18"/>
    </row>
    <row r="39" spans="1:22" s="10" customFormat="1" ht="54" customHeight="1" x14ac:dyDescent="0.25">
      <c r="A39" s="76"/>
      <c r="B39" s="80"/>
      <c r="C39" s="1">
        <f t="shared" si="3"/>
        <v>30</v>
      </c>
      <c r="D39" s="5" t="s">
        <v>42</v>
      </c>
      <c r="E39" s="26">
        <v>179</v>
      </c>
      <c r="F39" s="25">
        <f t="shared" si="0"/>
        <v>76861.452513966477</v>
      </c>
      <c r="G39" s="31">
        <f t="shared" si="1"/>
        <v>13610200</v>
      </c>
      <c r="H39" s="8">
        <v>148000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13">
        <f t="shared" si="2"/>
        <v>13758200</v>
      </c>
      <c r="S39" s="18">
        <v>13480000</v>
      </c>
      <c r="T39" s="18">
        <v>130200</v>
      </c>
      <c r="U39" s="18"/>
      <c r="V39" s="18"/>
    </row>
    <row r="40" spans="1:22" s="10" customFormat="1" ht="54" customHeight="1" x14ac:dyDescent="0.25">
      <c r="A40" s="76"/>
      <c r="B40" s="80"/>
      <c r="C40" s="1">
        <f t="shared" si="3"/>
        <v>31</v>
      </c>
      <c r="D40" s="5" t="s">
        <v>43</v>
      </c>
      <c r="E40" s="26">
        <v>138</v>
      </c>
      <c r="F40" s="25">
        <f t="shared" si="0"/>
        <v>87166.666666666672</v>
      </c>
      <c r="G40" s="31">
        <f t="shared" si="1"/>
        <v>11915000</v>
      </c>
      <c r="H40" s="8">
        <v>114000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13">
        <f t="shared" si="2"/>
        <v>12029000</v>
      </c>
      <c r="S40" s="18">
        <v>11915000</v>
      </c>
      <c r="T40" s="18"/>
      <c r="U40" s="18"/>
      <c r="V40" s="18"/>
    </row>
    <row r="41" spans="1:22" s="10" customFormat="1" ht="54" customHeight="1" x14ac:dyDescent="0.25">
      <c r="A41" s="76"/>
      <c r="B41" s="80"/>
      <c r="C41" s="1">
        <f t="shared" si="3"/>
        <v>32</v>
      </c>
      <c r="D41" s="5" t="s">
        <v>44</v>
      </c>
      <c r="E41" s="26">
        <v>278</v>
      </c>
      <c r="F41" s="25">
        <f t="shared" si="0"/>
        <v>94079.136690647487</v>
      </c>
      <c r="G41" s="31">
        <f t="shared" si="1"/>
        <v>25941000</v>
      </c>
      <c r="H41" s="8">
        <v>213000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13">
        <f t="shared" si="2"/>
        <v>26154000</v>
      </c>
      <c r="S41" s="18">
        <v>25941000</v>
      </c>
      <c r="T41" s="18"/>
      <c r="U41" s="18"/>
      <c r="V41" s="18"/>
    </row>
    <row r="42" spans="1:22" s="10" customFormat="1" ht="54" customHeight="1" x14ac:dyDescent="0.25">
      <c r="A42" s="76"/>
      <c r="B42" s="80"/>
      <c r="C42" s="1">
        <f t="shared" si="3"/>
        <v>33</v>
      </c>
      <c r="D42" s="5" t="s">
        <v>45</v>
      </c>
      <c r="E42" s="26">
        <v>131</v>
      </c>
      <c r="F42" s="25">
        <f t="shared" si="0"/>
        <v>109564.88549618321</v>
      </c>
      <c r="G42" s="31">
        <f t="shared" si="1"/>
        <v>14245000</v>
      </c>
      <c r="H42" s="8">
        <v>108000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13">
        <f t="shared" si="2"/>
        <v>14353000</v>
      </c>
      <c r="S42" s="18">
        <v>14245000</v>
      </c>
      <c r="T42" s="18"/>
      <c r="U42" s="18"/>
      <c r="V42" s="18"/>
    </row>
    <row r="43" spans="1:22" s="10" customFormat="1" ht="54" customHeight="1" x14ac:dyDescent="0.25">
      <c r="A43" s="76"/>
      <c r="B43" s="80"/>
      <c r="C43" s="1">
        <f t="shared" si="3"/>
        <v>34</v>
      </c>
      <c r="D43" s="5" t="s">
        <v>46</v>
      </c>
      <c r="E43" s="26">
        <v>80</v>
      </c>
      <c r="F43" s="25">
        <f t="shared" si="0"/>
        <v>97400</v>
      </c>
      <c r="G43" s="31">
        <f t="shared" si="1"/>
        <v>7726000</v>
      </c>
      <c r="H43" s="8">
        <v>66000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13">
        <f t="shared" si="2"/>
        <v>7792000</v>
      </c>
      <c r="S43" s="18">
        <v>7726000</v>
      </c>
      <c r="T43" s="18"/>
      <c r="U43" s="18"/>
      <c r="V43" s="18"/>
    </row>
    <row r="44" spans="1:22" s="10" customFormat="1" ht="54" customHeight="1" x14ac:dyDescent="0.25">
      <c r="A44" s="76"/>
      <c r="B44" s="80"/>
      <c r="C44" s="1">
        <f t="shared" si="3"/>
        <v>35</v>
      </c>
      <c r="D44" s="5" t="s">
        <v>47</v>
      </c>
      <c r="E44" s="26">
        <v>102</v>
      </c>
      <c r="F44" s="25">
        <f t="shared" si="0"/>
        <v>100745.09803921569</v>
      </c>
      <c r="G44" s="31">
        <f t="shared" si="1"/>
        <v>10192000</v>
      </c>
      <c r="H44" s="8">
        <v>84000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13">
        <f t="shared" si="2"/>
        <v>10276000</v>
      </c>
      <c r="S44" s="18">
        <v>10192000</v>
      </c>
      <c r="T44" s="18"/>
      <c r="U44" s="18"/>
      <c r="V44" s="18"/>
    </row>
    <row r="45" spans="1:22" s="10" customFormat="1" ht="54" customHeight="1" x14ac:dyDescent="0.25">
      <c r="A45" s="76"/>
      <c r="B45" s="80"/>
      <c r="C45" s="1">
        <f t="shared" si="3"/>
        <v>36</v>
      </c>
      <c r="D45" s="5" t="s">
        <v>48</v>
      </c>
      <c r="E45" s="26">
        <v>227</v>
      </c>
      <c r="F45" s="25">
        <f t="shared" si="0"/>
        <v>87127.753303964753</v>
      </c>
      <c r="G45" s="31">
        <f t="shared" si="1"/>
        <v>19591000</v>
      </c>
      <c r="H45" s="8">
        <v>187000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13">
        <f t="shared" si="2"/>
        <v>19778000</v>
      </c>
      <c r="S45" s="18">
        <v>19591000</v>
      </c>
      <c r="T45" s="18"/>
      <c r="U45" s="18"/>
      <c r="V45" s="18"/>
    </row>
    <row r="46" spans="1:22" s="10" customFormat="1" ht="54" customHeight="1" x14ac:dyDescent="0.25">
      <c r="A46" s="76"/>
      <c r="B46" s="80"/>
      <c r="C46" s="1">
        <f t="shared" si="3"/>
        <v>37</v>
      </c>
      <c r="D46" s="5" t="s">
        <v>49</v>
      </c>
      <c r="E46" s="26">
        <v>82</v>
      </c>
      <c r="F46" s="25">
        <f t="shared" si="0"/>
        <v>76682.926829268297</v>
      </c>
      <c r="G46" s="31">
        <f t="shared" si="1"/>
        <v>6220000</v>
      </c>
      <c r="H46" s="8">
        <v>68000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13">
        <f t="shared" si="2"/>
        <v>6288000</v>
      </c>
      <c r="S46" s="18">
        <v>6220000</v>
      </c>
      <c r="T46" s="18"/>
      <c r="U46" s="18"/>
      <c r="V46" s="18"/>
    </row>
    <row r="47" spans="1:22" s="10" customFormat="1" ht="54" customHeight="1" x14ac:dyDescent="0.25">
      <c r="A47" s="76"/>
      <c r="B47" s="80"/>
      <c r="C47" s="1">
        <f t="shared" si="3"/>
        <v>38</v>
      </c>
      <c r="D47" s="5" t="s">
        <v>50</v>
      </c>
      <c r="E47" s="26">
        <v>67</v>
      </c>
      <c r="F47" s="25">
        <f t="shared" si="0"/>
        <v>102925.37313432836</v>
      </c>
      <c r="G47" s="31">
        <f t="shared" si="1"/>
        <v>6841000</v>
      </c>
      <c r="H47" s="8">
        <v>55000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13">
        <f t="shared" si="2"/>
        <v>6896000</v>
      </c>
      <c r="S47" s="18">
        <v>6841000</v>
      </c>
      <c r="T47" s="18"/>
      <c r="U47" s="18"/>
      <c r="V47" s="18"/>
    </row>
    <row r="48" spans="1:22" s="10" customFormat="1" ht="54" customHeight="1" x14ac:dyDescent="0.25">
      <c r="A48" s="76"/>
      <c r="B48" s="80"/>
      <c r="C48" s="1">
        <f t="shared" si="3"/>
        <v>39</v>
      </c>
      <c r="D48" s="5" t="s">
        <v>51</v>
      </c>
      <c r="E48" s="26">
        <v>168</v>
      </c>
      <c r="F48" s="25">
        <f t="shared" si="0"/>
        <v>72886.904761904763</v>
      </c>
      <c r="G48" s="31">
        <f t="shared" si="1"/>
        <v>12106000</v>
      </c>
      <c r="H48" s="8">
        <v>139000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13">
        <f t="shared" si="2"/>
        <v>12245000</v>
      </c>
      <c r="S48" s="18">
        <v>12106000</v>
      </c>
      <c r="T48" s="18"/>
      <c r="U48" s="18"/>
      <c r="V48" s="18"/>
    </row>
    <row r="49" spans="1:22" s="10" customFormat="1" ht="54" customHeight="1" x14ac:dyDescent="0.25">
      <c r="A49" s="76"/>
      <c r="B49" s="80"/>
      <c r="C49" s="1">
        <f t="shared" si="3"/>
        <v>40</v>
      </c>
      <c r="D49" s="5" t="s">
        <v>52</v>
      </c>
      <c r="E49" s="26">
        <v>158</v>
      </c>
      <c r="F49" s="25">
        <f t="shared" si="0"/>
        <v>83335.443037974677</v>
      </c>
      <c r="G49" s="31">
        <f t="shared" si="1"/>
        <v>13037000</v>
      </c>
      <c r="H49" s="8">
        <v>130000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13">
        <f t="shared" si="2"/>
        <v>13167000</v>
      </c>
      <c r="S49" s="18">
        <v>13037000</v>
      </c>
      <c r="T49" s="18"/>
      <c r="U49" s="18"/>
      <c r="V49" s="18"/>
    </row>
    <row r="50" spans="1:22" s="10" customFormat="1" ht="54" customHeight="1" x14ac:dyDescent="0.25">
      <c r="A50" s="76"/>
      <c r="B50" s="80"/>
      <c r="C50" s="1">
        <f t="shared" si="3"/>
        <v>41</v>
      </c>
      <c r="D50" s="5" t="s">
        <v>53</v>
      </c>
      <c r="E50" s="26">
        <v>437</v>
      </c>
      <c r="F50" s="25">
        <f t="shared" si="0"/>
        <v>73501.601830663611</v>
      </c>
      <c r="G50" s="31">
        <f t="shared" si="1"/>
        <v>31759200</v>
      </c>
      <c r="H50" s="8">
        <v>361000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13">
        <f t="shared" si="2"/>
        <v>32120200</v>
      </c>
      <c r="S50" s="18">
        <v>31629000</v>
      </c>
      <c r="T50" s="18">
        <v>130200</v>
      </c>
      <c r="U50" s="18"/>
      <c r="V50" s="18"/>
    </row>
    <row r="51" spans="1:22" s="10" customFormat="1" ht="54" customHeight="1" x14ac:dyDescent="0.25">
      <c r="A51" s="76"/>
      <c r="B51" s="80"/>
      <c r="C51" s="1">
        <f t="shared" si="3"/>
        <v>42</v>
      </c>
      <c r="D51" s="5" t="s">
        <v>54</v>
      </c>
      <c r="E51" s="26">
        <v>233</v>
      </c>
      <c r="F51" s="25">
        <f t="shared" si="0"/>
        <v>83442.060085836914</v>
      </c>
      <c r="G51" s="31">
        <f t="shared" si="1"/>
        <v>19250000</v>
      </c>
      <c r="H51" s="8">
        <v>192000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13">
        <f t="shared" si="2"/>
        <v>19442000</v>
      </c>
      <c r="S51" s="18">
        <v>19250000</v>
      </c>
      <c r="T51" s="18"/>
      <c r="U51" s="18"/>
      <c r="V51" s="18"/>
    </row>
    <row r="52" spans="1:22" s="10" customFormat="1" ht="54" customHeight="1" x14ac:dyDescent="0.25">
      <c r="A52" s="76"/>
      <c r="B52" s="80"/>
      <c r="C52" s="1">
        <f t="shared" si="3"/>
        <v>43</v>
      </c>
      <c r="D52" s="5" t="s">
        <v>55</v>
      </c>
      <c r="E52" s="26">
        <v>382</v>
      </c>
      <c r="F52" s="25">
        <f t="shared" si="0"/>
        <v>74507.853403141358</v>
      </c>
      <c r="G52" s="31">
        <f t="shared" si="1"/>
        <v>28147000</v>
      </c>
      <c r="H52" s="8">
        <v>315000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13">
        <f t="shared" si="2"/>
        <v>28462000</v>
      </c>
      <c r="S52" s="18">
        <v>28147000</v>
      </c>
      <c r="T52" s="18"/>
      <c r="U52" s="18"/>
      <c r="V52" s="18"/>
    </row>
    <row r="53" spans="1:22" s="10" customFormat="1" ht="54" customHeight="1" x14ac:dyDescent="0.25">
      <c r="A53" s="76"/>
      <c r="B53" s="80"/>
      <c r="C53" s="1">
        <f t="shared" si="3"/>
        <v>44</v>
      </c>
      <c r="D53" s="5" t="s">
        <v>56</v>
      </c>
      <c r="E53" s="26">
        <v>424</v>
      </c>
      <c r="F53" s="25">
        <f t="shared" si="0"/>
        <v>77684.433962264156</v>
      </c>
      <c r="G53" s="31">
        <f t="shared" si="1"/>
        <v>32592200</v>
      </c>
      <c r="H53" s="8">
        <v>346000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13">
        <f t="shared" si="2"/>
        <v>32938200</v>
      </c>
      <c r="S53" s="18">
        <v>32462000</v>
      </c>
      <c r="T53" s="18">
        <v>130200</v>
      </c>
      <c r="U53" s="18"/>
      <c r="V53" s="18"/>
    </row>
    <row r="54" spans="1:22" s="10" customFormat="1" ht="54" customHeight="1" x14ac:dyDescent="0.25">
      <c r="A54" s="76"/>
      <c r="B54" s="80"/>
      <c r="C54" s="1">
        <f t="shared" si="3"/>
        <v>45</v>
      </c>
      <c r="D54" s="5" t="s">
        <v>57</v>
      </c>
      <c r="E54" s="26">
        <v>423</v>
      </c>
      <c r="F54" s="25">
        <f t="shared" si="0"/>
        <v>77120.56737588653</v>
      </c>
      <c r="G54" s="31">
        <f t="shared" si="1"/>
        <v>32273000</v>
      </c>
      <c r="H54" s="8">
        <v>349000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13">
        <f t="shared" si="2"/>
        <v>32622000</v>
      </c>
      <c r="S54" s="18">
        <v>32273000</v>
      </c>
      <c r="T54" s="18"/>
      <c r="U54" s="18"/>
      <c r="V54" s="18"/>
    </row>
    <row r="55" spans="1:22" s="10" customFormat="1" ht="54" customHeight="1" x14ac:dyDescent="0.25">
      <c r="A55" s="76"/>
      <c r="B55" s="80"/>
      <c r="C55" s="1">
        <f t="shared" si="3"/>
        <v>46</v>
      </c>
      <c r="D55" s="5" t="s">
        <v>58</v>
      </c>
      <c r="E55" s="26">
        <v>211</v>
      </c>
      <c r="F55" s="25">
        <f t="shared" si="0"/>
        <v>75436.018957345965</v>
      </c>
      <c r="G55" s="31">
        <f t="shared" si="1"/>
        <v>15743000</v>
      </c>
      <c r="H55" s="8">
        <v>174000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13">
        <f t="shared" si="2"/>
        <v>15917000</v>
      </c>
      <c r="S55" s="18">
        <v>15743000</v>
      </c>
      <c r="T55" s="18"/>
      <c r="U55" s="18"/>
      <c r="V55" s="18"/>
    </row>
    <row r="56" spans="1:22" s="10" customFormat="1" ht="54" customHeight="1" x14ac:dyDescent="0.25">
      <c r="A56" s="76"/>
      <c r="B56" s="80"/>
      <c r="C56" s="1">
        <f t="shared" si="3"/>
        <v>47</v>
      </c>
      <c r="D56" s="5" t="s">
        <v>59</v>
      </c>
      <c r="E56" s="26">
        <v>0</v>
      </c>
      <c r="F56" s="25">
        <v>0</v>
      </c>
      <c r="G56" s="31">
        <f t="shared" si="1"/>
        <v>10675000</v>
      </c>
      <c r="H56" s="8">
        <v>116000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13">
        <f t="shared" si="2"/>
        <v>10791000</v>
      </c>
      <c r="S56" s="18">
        <v>10675000</v>
      </c>
      <c r="T56" s="18"/>
      <c r="U56" s="18"/>
      <c r="V56" s="18"/>
    </row>
    <row r="57" spans="1:22" s="10" customFormat="1" ht="54" customHeight="1" x14ac:dyDescent="0.25">
      <c r="A57" s="76"/>
      <c r="B57" s="80"/>
      <c r="C57" s="1">
        <f t="shared" si="3"/>
        <v>48</v>
      </c>
      <c r="D57" s="5" t="s">
        <v>60</v>
      </c>
      <c r="E57" s="26">
        <v>85</v>
      </c>
      <c r="F57" s="25">
        <f t="shared" si="0"/>
        <v>70952.941176470587</v>
      </c>
      <c r="G57" s="31">
        <f t="shared" si="1"/>
        <v>5961000</v>
      </c>
      <c r="H57" s="8">
        <v>70000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13">
        <f t="shared" si="2"/>
        <v>6031000</v>
      </c>
      <c r="S57" s="18">
        <v>5961000</v>
      </c>
      <c r="T57" s="18"/>
      <c r="U57" s="18"/>
      <c r="V57" s="18"/>
    </row>
    <row r="58" spans="1:22" s="10" customFormat="1" ht="54" customHeight="1" x14ac:dyDescent="0.25">
      <c r="A58" s="76"/>
      <c r="B58" s="80"/>
      <c r="C58" s="1">
        <f t="shared" si="3"/>
        <v>49</v>
      </c>
      <c r="D58" s="5" t="s">
        <v>61</v>
      </c>
      <c r="E58" s="26">
        <v>223</v>
      </c>
      <c r="F58" s="25">
        <f t="shared" si="0"/>
        <v>87461.88340807175</v>
      </c>
      <c r="G58" s="31">
        <f t="shared" si="1"/>
        <v>19320000</v>
      </c>
      <c r="H58" s="8">
        <v>184000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13">
        <f t="shared" si="2"/>
        <v>19504000</v>
      </c>
      <c r="S58" s="18">
        <v>19320000</v>
      </c>
      <c r="T58" s="18"/>
      <c r="U58" s="18"/>
      <c r="V58" s="18"/>
    </row>
    <row r="59" spans="1:22" s="10" customFormat="1" ht="54" customHeight="1" x14ac:dyDescent="0.25">
      <c r="A59" s="76"/>
      <c r="B59" s="80"/>
      <c r="C59" s="1">
        <f t="shared" si="3"/>
        <v>50</v>
      </c>
      <c r="D59" s="5" t="s">
        <v>62</v>
      </c>
      <c r="E59" s="26">
        <v>354</v>
      </c>
      <c r="F59" s="25">
        <f t="shared" si="0"/>
        <v>77725.988700564965</v>
      </c>
      <c r="G59" s="31">
        <f t="shared" si="1"/>
        <v>27223000</v>
      </c>
      <c r="H59" s="8">
        <v>292000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13">
        <f t="shared" si="2"/>
        <v>27515000</v>
      </c>
      <c r="S59" s="18">
        <v>27223000</v>
      </c>
      <c r="T59" s="18"/>
      <c r="U59" s="18"/>
      <c r="V59" s="18"/>
    </row>
    <row r="60" spans="1:22" s="10" customFormat="1" ht="54" customHeight="1" x14ac:dyDescent="0.25">
      <c r="A60" s="76"/>
      <c r="B60" s="80"/>
      <c r="C60" s="1">
        <f t="shared" si="3"/>
        <v>51</v>
      </c>
      <c r="D60" s="5" t="s">
        <v>63</v>
      </c>
      <c r="E60" s="26">
        <v>287</v>
      </c>
      <c r="F60" s="25">
        <f t="shared" si="0"/>
        <v>73435.540069686409</v>
      </c>
      <c r="G60" s="31">
        <f t="shared" si="1"/>
        <v>20839000</v>
      </c>
      <c r="H60" s="8">
        <v>237000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13">
        <f t="shared" si="2"/>
        <v>21076000</v>
      </c>
      <c r="S60" s="18">
        <v>20839000</v>
      </c>
      <c r="T60" s="18"/>
      <c r="U60" s="18"/>
      <c r="V60" s="18"/>
    </row>
    <row r="61" spans="1:22" s="10" customFormat="1" ht="54" customHeight="1" x14ac:dyDescent="0.25">
      <c r="A61" s="76"/>
      <c r="B61" s="80"/>
      <c r="C61" s="1">
        <f t="shared" si="3"/>
        <v>52</v>
      </c>
      <c r="D61" s="5" t="s">
        <v>64</v>
      </c>
      <c r="E61" s="26">
        <v>106</v>
      </c>
      <c r="F61" s="25">
        <f t="shared" si="0"/>
        <v>70641.509433962259</v>
      </c>
      <c r="G61" s="31">
        <f t="shared" si="1"/>
        <v>7401000</v>
      </c>
      <c r="H61" s="8">
        <v>87000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13">
        <f t="shared" si="2"/>
        <v>7488000</v>
      </c>
      <c r="S61" s="18">
        <v>7401000</v>
      </c>
      <c r="T61" s="18"/>
      <c r="U61" s="18"/>
      <c r="V61" s="18"/>
    </row>
    <row r="62" spans="1:22" s="10" customFormat="1" ht="54" customHeight="1" x14ac:dyDescent="0.25">
      <c r="A62" s="76"/>
      <c r="B62" s="80"/>
      <c r="C62" s="1">
        <f t="shared" si="3"/>
        <v>53</v>
      </c>
      <c r="D62" s="5" t="s">
        <v>65</v>
      </c>
      <c r="E62" s="26">
        <v>108</v>
      </c>
      <c r="F62" s="25">
        <f t="shared" si="0"/>
        <v>70962.962962962964</v>
      </c>
      <c r="G62" s="31">
        <f t="shared" si="1"/>
        <v>7575000</v>
      </c>
      <c r="H62" s="8">
        <v>89000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13">
        <f t="shared" si="2"/>
        <v>7664000</v>
      </c>
      <c r="S62" s="18">
        <v>7575000</v>
      </c>
      <c r="T62" s="18"/>
      <c r="U62" s="18"/>
      <c r="V62" s="18"/>
    </row>
    <row r="63" spans="1:22" s="10" customFormat="1" ht="54" customHeight="1" x14ac:dyDescent="0.25">
      <c r="A63" s="76"/>
      <c r="B63" s="80"/>
      <c r="C63" s="1">
        <f t="shared" si="3"/>
        <v>54</v>
      </c>
      <c r="D63" s="5" t="s">
        <v>66</v>
      </c>
      <c r="E63" s="26">
        <v>145</v>
      </c>
      <c r="F63" s="25">
        <f t="shared" si="0"/>
        <v>99717.241379310348</v>
      </c>
      <c r="G63" s="31">
        <f t="shared" si="1"/>
        <v>14339000</v>
      </c>
      <c r="H63" s="8">
        <v>120000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13">
        <f t="shared" si="2"/>
        <v>14459000</v>
      </c>
      <c r="S63" s="18">
        <v>14339000</v>
      </c>
      <c r="T63" s="18"/>
      <c r="U63" s="18"/>
      <c r="V63" s="18"/>
    </row>
    <row r="64" spans="1:22" s="10" customFormat="1" ht="54" customHeight="1" x14ac:dyDescent="0.25">
      <c r="A64" s="76"/>
      <c r="B64" s="80"/>
      <c r="C64" s="1">
        <f t="shared" si="3"/>
        <v>55</v>
      </c>
      <c r="D64" s="5" t="s">
        <v>67</v>
      </c>
      <c r="E64" s="26">
        <v>350</v>
      </c>
      <c r="F64" s="25">
        <f t="shared" si="0"/>
        <v>81991.428571428565</v>
      </c>
      <c r="G64" s="31">
        <f t="shared" si="1"/>
        <v>28408000</v>
      </c>
      <c r="H64" s="8">
        <v>289000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13">
        <f t="shared" si="2"/>
        <v>28697000</v>
      </c>
      <c r="S64" s="18">
        <v>28408000</v>
      </c>
      <c r="T64" s="18"/>
      <c r="U64" s="18"/>
      <c r="V64" s="18"/>
    </row>
    <row r="65" spans="1:24" s="10" customFormat="1" ht="54" customHeight="1" x14ac:dyDescent="0.25">
      <c r="A65" s="76"/>
      <c r="B65" s="80"/>
      <c r="C65" s="1">
        <f t="shared" si="3"/>
        <v>56</v>
      </c>
      <c r="D65" s="5" t="s">
        <v>68</v>
      </c>
      <c r="E65" s="26">
        <v>114</v>
      </c>
      <c r="F65" s="25">
        <f t="shared" si="0"/>
        <v>92543.859649122809</v>
      </c>
      <c r="G65" s="31">
        <f t="shared" si="1"/>
        <v>10456000</v>
      </c>
      <c r="H65" s="8">
        <v>94000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13">
        <f t="shared" si="2"/>
        <v>10550000</v>
      </c>
      <c r="S65" s="18">
        <v>10456000</v>
      </c>
      <c r="T65" s="18"/>
      <c r="U65" s="18"/>
      <c r="V65" s="18"/>
    </row>
    <row r="66" spans="1:24" s="10" customFormat="1" ht="54" customHeight="1" x14ac:dyDescent="0.25">
      <c r="A66" s="76"/>
      <c r="B66" s="80"/>
      <c r="C66" s="1">
        <f t="shared" si="3"/>
        <v>57</v>
      </c>
      <c r="D66" s="5" t="s">
        <v>69</v>
      </c>
      <c r="E66" s="26">
        <v>72</v>
      </c>
      <c r="F66" s="25">
        <f t="shared" si="0"/>
        <v>102347.22222222222</v>
      </c>
      <c r="G66" s="31">
        <f t="shared" si="1"/>
        <v>7310000</v>
      </c>
      <c r="H66" s="8">
        <v>59000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13">
        <f t="shared" si="2"/>
        <v>7369000</v>
      </c>
      <c r="S66" s="18">
        <v>7310000</v>
      </c>
      <c r="T66" s="18"/>
      <c r="U66" s="18"/>
      <c r="V66" s="18"/>
    </row>
    <row r="67" spans="1:24" s="10" customFormat="1" ht="54" customHeight="1" x14ac:dyDescent="0.25">
      <c r="A67" s="76"/>
      <c r="B67" s="80"/>
      <c r="C67" s="1">
        <f t="shared" si="3"/>
        <v>58</v>
      </c>
      <c r="D67" s="5" t="s">
        <v>70</v>
      </c>
      <c r="E67" s="26">
        <v>342</v>
      </c>
      <c r="F67" s="25">
        <f t="shared" si="0"/>
        <v>71786.549707602346</v>
      </c>
      <c r="G67" s="31">
        <f t="shared" si="1"/>
        <v>24269000</v>
      </c>
      <c r="H67" s="8">
        <v>282000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13">
        <f t="shared" si="2"/>
        <v>24551000</v>
      </c>
      <c r="S67" s="18">
        <v>24269000</v>
      </c>
      <c r="T67" s="18"/>
      <c r="U67" s="18"/>
      <c r="V67" s="18"/>
    </row>
    <row r="68" spans="1:24" s="10" customFormat="1" ht="54" customHeight="1" x14ac:dyDescent="0.25">
      <c r="A68" s="76"/>
      <c r="B68" s="80"/>
      <c r="C68" s="1">
        <f t="shared" si="3"/>
        <v>59</v>
      </c>
      <c r="D68" s="5" t="s">
        <v>71</v>
      </c>
      <c r="E68" s="26">
        <v>166</v>
      </c>
      <c r="F68" s="25">
        <f t="shared" si="0"/>
        <v>78228.915662650601</v>
      </c>
      <c r="G68" s="31">
        <f t="shared" si="1"/>
        <v>12849000</v>
      </c>
      <c r="H68" s="8">
        <v>137000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13">
        <f t="shared" si="2"/>
        <v>12986000</v>
      </c>
      <c r="S68" s="18">
        <v>12849000</v>
      </c>
      <c r="T68" s="18"/>
      <c r="U68" s="18"/>
      <c r="V68" s="18"/>
    </row>
    <row r="69" spans="1:24" s="10" customFormat="1" ht="54" customHeight="1" x14ac:dyDescent="0.25">
      <c r="A69" s="76"/>
      <c r="B69" s="80"/>
      <c r="C69" s="1">
        <f t="shared" si="3"/>
        <v>60</v>
      </c>
      <c r="D69" s="5" t="s">
        <v>72</v>
      </c>
      <c r="E69" s="26">
        <v>145</v>
      </c>
      <c r="F69" s="25">
        <f t="shared" si="0"/>
        <v>80682.758620689652</v>
      </c>
      <c r="G69" s="31">
        <f t="shared" si="1"/>
        <v>11579000</v>
      </c>
      <c r="H69" s="8">
        <v>120000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13">
        <f t="shared" si="2"/>
        <v>11699000</v>
      </c>
      <c r="S69" s="18">
        <v>11579000</v>
      </c>
      <c r="T69" s="18"/>
      <c r="U69" s="18"/>
      <c r="V69" s="18"/>
    </row>
    <row r="70" spans="1:24" s="10" customFormat="1" ht="54" customHeight="1" x14ac:dyDescent="0.25">
      <c r="A70" s="76"/>
      <c r="B70" s="80"/>
      <c r="C70" s="1">
        <f t="shared" si="3"/>
        <v>61</v>
      </c>
      <c r="D70" s="5" t="s">
        <v>73</v>
      </c>
      <c r="E70" s="26">
        <v>166</v>
      </c>
      <c r="F70" s="25">
        <f t="shared" si="0"/>
        <v>97313.253012048197</v>
      </c>
      <c r="G70" s="31">
        <f t="shared" si="1"/>
        <v>16017000</v>
      </c>
      <c r="H70" s="8">
        <v>137000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13">
        <f t="shared" si="2"/>
        <v>16154000</v>
      </c>
      <c r="S70" s="18">
        <v>16017000</v>
      </c>
      <c r="T70" s="18"/>
      <c r="U70" s="18"/>
      <c r="V70" s="18"/>
    </row>
    <row r="71" spans="1:24" s="10" customFormat="1" ht="54" customHeight="1" x14ac:dyDescent="0.25">
      <c r="A71" s="76"/>
      <c r="B71" s="80"/>
      <c r="C71" s="1">
        <f t="shared" si="3"/>
        <v>62</v>
      </c>
      <c r="D71" s="5" t="s">
        <v>74</v>
      </c>
      <c r="E71" s="26">
        <v>425</v>
      </c>
      <c r="F71" s="25">
        <f t="shared" si="0"/>
        <v>79249.411764705888</v>
      </c>
      <c r="G71" s="31">
        <f t="shared" si="1"/>
        <v>33330000</v>
      </c>
      <c r="H71" s="8">
        <v>351000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13">
        <f t="shared" si="2"/>
        <v>33681000</v>
      </c>
      <c r="S71" s="18">
        <v>33330000</v>
      </c>
      <c r="T71" s="18"/>
      <c r="U71" s="18"/>
      <c r="V71" s="18"/>
    </row>
    <row r="72" spans="1:24" s="10" customFormat="1" ht="54" customHeight="1" x14ac:dyDescent="0.25">
      <c r="A72" s="76"/>
      <c r="B72" s="80"/>
      <c r="C72" s="1">
        <f t="shared" si="3"/>
        <v>63</v>
      </c>
      <c r="D72" s="5" t="s">
        <v>75</v>
      </c>
      <c r="E72" s="26">
        <v>170</v>
      </c>
      <c r="F72" s="25">
        <f t="shared" si="0"/>
        <v>99305.882352941175</v>
      </c>
      <c r="G72" s="31">
        <f t="shared" si="1"/>
        <v>16742000</v>
      </c>
      <c r="H72" s="8">
        <v>140000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13">
        <f t="shared" si="2"/>
        <v>16882000</v>
      </c>
      <c r="S72" s="18">
        <v>16742000</v>
      </c>
      <c r="T72" s="18"/>
      <c r="U72" s="18"/>
      <c r="V72" s="18"/>
    </row>
    <row r="73" spans="1:24" s="10" customFormat="1" ht="54" customHeight="1" x14ac:dyDescent="0.25">
      <c r="A73" s="76"/>
      <c r="B73" s="80"/>
      <c r="C73" s="1">
        <f t="shared" si="3"/>
        <v>64</v>
      </c>
      <c r="D73" s="5" t="s">
        <v>76</v>
      </c>
      <c r="E73" s="26">
        <v>309</v>
      </c>
      <c r="F73" s="25">
        <f t="shared" si="0"/>
        <v>104559.87055016181</v>
      </c>
      <c r="G73" s="31">
        <f t="shared" si="1"/>
        <v>32058000</v>
      </c>
      <c r="H73" s="8">
        <v>251000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13">
        <f t="shared" si="2"/>
        <v>32309000</v>
      </c>
      <c r="S73" s="18">
        <v>32058000</v>
      </c>
      <c r="T73" s="18"/>
      <c r="U73" s="18"/>
      <c r="V73" s="18"/>
    </row>
    <row r="74" spans="1:24" s="10" customFormat="1" ht="54" customHeight="1" x14ac:dyDescent="0.25">
      <c r="A74" s="76"/>
      <c r="B74" s="80"/>
      <c r="C74" s="1">
        <f t="shared" si="3"/>
        <v>65</v>
      </c>
      <c r="D74" s="5" t="s">
        <v>77</v>
      </c>
      <c r="E74" s="26">
        <v>380</v>
      </c>
      <c r="F74" s="25">
        <f t="shared" ref="F74:F136" si="4">Q74/E74</f>
        <v>72500</v>
      </c>
      <c r="G74" s="31">
        <f t="shared" ref="G74:G77" si="5">S74+T74</f>
        <v>27236000</v>
      </c>
      <c r="H74" s="8">
        <v>314000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13">
        <f t="shared" ref="Q74:Q77" si="6">SUM(G74:I74)</f>
        <v>27550000</v>
      </c>
      <c r="S74" s="18">
        <v>27236000</v>
      </c>
      <c r="T74" s="18"/>
      <c r="U74" s="18"/>
      <c r="V74" s="18"/>
    </row>
    <row r="75" spans="1:24" s="10" customFormat="1" ht="54" customHeight="1" x14ac:dyDescent="0.25">
      <c r="A75" s="76"/>
      <c r="B75" s="80"/>
      <c r="C75" s="1">
        <f t="shared" ref="C75:C77" si="7">C74+1</f>
        <v>66</v>
      </c>
      <c r="D75" s="5" t="s">
        <v>78</v>
      </c>
      <c r="E75" s="26">
        <v>391</v>
      </c>
      <c r="F75" s="25">
        <f t="shared" si="4"/>
        <v>77314.578005115094</v>
      </c>
      <c r="G75" s="31">
        <f t="shared" si="5"/>
        <v>29907000</v>
      </c>
      <c r="H75" s="8">
        <v>323000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13">
        <f t="shared" si="6"/>
        <v>30230000</v>
      </c>
      <c r="S75" s="18">
        <v>29907000</v>
      </c>
      <c r="T75" s="18"/>
      <c r="U75" s="18"/>
      <c r="V75" s="18"/>
    </row>
    <row r="76" spans="1:24" s="10" customFormat="1" ht="54" customHeight="1" x14ac:dyDescent="0.25">
      <c r="A76" s="76"/>
      <c r="B76" s="80"/>
      <c r="C76" s="1">
        <f t="shared" si="7"/>
        <v>67</v>
      </c>
      <c r="D76" s="5" t="s">
        <v>79</v>
      </c>
      <c r="E76" s="26">
        <v>57</v>
      </c>
      <c r="F76" s="25">
        <f t="shared" si="4"/>
        <v>114703.50877192983</v>
      </c>
      <c r="G76" s="31">
        <f t="shared" si="5"/>
        <v>6491100</v>
      </c>
      <c r="H76" s="8">
        <v>47000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13">
        <f t="shared" si="6"/>
        <v>6538100</v>
      </c>
      <c r="S76" s="18">
        <v>6426000</v>
      </c>
      <c r="T76" s="18">
        <v>65100</v>
      </c>
      <c r="U76" s="18"/>
      <c r="V76" s="18"/>
    </row>
    <row r="77" spans="1:24" s="10" customFormat="1" ht="54" customHeight="1" x14ac:dyDescent="0.25">
      <c r="A77" s="76"/>
      <c r="B77" s="80"/>
      <c r="C77" s="1">
        <f t="shared" si="7"/>
        <v>68</v>
      </c>
      <c r="D77" s="5" t="s">
        <v>80</v>
      </c>
      <c r="E77" s="26">
        <v>110</v>
      </c>
      <c r="F77" s="25">
        <f t="shared" si="4"/>
        <v>74672.727272727279</v>
      </c>
      <c r="G77" s="31">
        <f t="shared" si="5"/>
        <v>8123000</v>
      </c>
      <c r="H77" s="8">
        <v>91000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13">
        <f t="shared" si="6"/>
        <v>8214000</v>
      </c>
      <c r="S77" s="18">
        <v>8123000</v>
      </c>
      <c r="T77" s="18"/>
      <c r="U77" s="18"/>
      <c r="V77" s="18"/>
    </row>
    <row r="78" spans="1:24" s="15" customFormat="1" ht="54" customHeight="1" x14ac:dyDescent="0.2">
      <c r="A78" s="73" t="s">
        <v>10</v>
      </c>
      <c r="B78" s="74"/>
      <c r="C78" s="74"/>
      <c r="D78" s="75"/>
      <c r="E78" s="24">
        <f>SUM(E10:E77)</f>
        <v>14117</v>
      </c>
      <c r="F78" s="25"/>
      <c r="G78" s="6">
        <f>SUM(G10:G77)</f>
        <v>1167677000</v>
      </c>
      <c r="H78" s="6">
        <f t="shared" ref="H78:P78" si="8">SUM(H10:H77)</f>
        <v>12041000</v>
      </c>
      <c r="I78" s="6">
        <f t="shared" si="8"/>
        <v>0</v>
      </c>
      <c r="J78" s="6">
        <f t="shared" si="8"/>
        <v>0</v>
      </c>
      <c r="K78" s="6">
        <f t="shared" si="8"/>
        <v>0</v>
      </c>
      <c r="L78" s="6">
        <f t="shared" si="8"/>
        <v>0</v>
      </c>
      <c r="M78" s="6">
        <f t="shared" si="8"/>
        <v>0</v>
      </c>
      <c r="N78" s="6">
        <f t="shared" si="8"/>
        <v>0</v>
      </c>
      <c r="O78" s="6">
        <f t="shared" si="8"/>
        <v>0</v>
      </c>
      <c r="P78" s="6">
        <f t="shared" si="8"/>
        <v>0</v>
      </c>
      <c r="Q78" s="14">
        <f>SUM(Q10:Q77)</f>
        <v>1179718000</v>
      </c>
      <c r="S78" s="19" t="s">
        <v>101</v>
      </c>
      <c r="T78" s="19" t="s">
        <v>102</v>
      </c>
      <c r="U78" s="19"/>
      <c r="V78" s="19"/>
      <c r="W78" s="15" t="s">
        <v>103</v>
      </c>
    </row>
    <row r="79" spans="1:24" s="10" customFormat="1" ht="54" customHeight="1" x14ac:dyDescent="0.25">
      <c r="A79" s="76" t="s">
        <v>11</v>
      </c>
      <c r="B79" s="77" t="s">
        <v>12</v>
      </c>
      <c r="C79" s="1">
        <v>1</v>
      </c>
      <c r="D79" s="2" t="s">
        <v>13</v>
      </c>
      <c r="E79" s="53">
        <v>147</v>
      </c>
      <c r="F79" s="25">
        <f t="shared" si="4"/>
        <v>71931.076025793285</v>
      </c>
      <c r="G79" s="7">
        <v>0</v>
      </c>
      <c r="H79" s="7">
        <v>0</v>
      </c>
      <c r="I79" s="7">
        <v>0</v>
      </c>
      <c r="J79" s="7">
        <v>1807387.74</v>
      </c>
      <c r="K79" s="39">
        <f>S79+T79+U79+V79</f>
        <v>7025440</v>
      </c>
      <c r="L79" s="7">
        <v>31860</v>
      </c>
      <c r="M79" s="7">
        <v>5000</v>
      </c>
      <c r="N79" s="7">
        <v>0</v>
      </c>
      <c r="O79" s="7">
        <v>0</v>
      </c>
      <c r="P79" s="7">
        <f>W79-O79-N79-M79-L79-J79</f>
        <v>1704180.4357916142</v>
      </c>
      <c r="Q79" s="9">
        <f t="shared" ref="Q79:Q109" si="9">SUM(J79:P79)</f>
        <v>10573868.175791614</v>
      </c>
      <c r="S79" s="18">
        <v>3425000</v>
      </c>
      <c r="T79" s="18">
        <v>3600440</v>
      </c>
      <c r="U79" s="18"/>
      <c r="V79" s="18"/>
      <c r="W79" s="18">
        <v>3548428.1757916142</v>
      </c>
      <c r="X79" s="49"/>
    </row>
    <row r="80" spans="1:24" s="10" customFormat="1" ht="54" customHeight="1" x14ac:dyDescent="0.25">
      <c r="A80" s="76"/>
      <c r="B80" s="77"/>
      <c r="C80" s="1">
        <f>C79+1</f>
        <v>2</v>
      </c>
      <c r="D80" s="2" t="s">
        <v>14</v>
      </c>
      <c r="E80" s="53">
        <v>175</v>
      </c>
      <c r="F80" s="25">
        <f t="shared" si="4"/>
        <v>86155.285454691402</v>
      </c>
      <c r="G80" s="7">
        <v>0</v>
      </c>
      <c r="H80" s="7">
        <v>0</v>
      </c>
      <c r="I80" s="7">
        <v>0</v>
      </c>
      <c r="J80" s="7">
        <v>1756824.52</v>
      </c>
      <c r="K80" s="39">
        <f t="shared" ref="K80:K142" si="10">S80+T80+U80+V80</f>
        <v>7062010</v>
      </c>
      <c r="L80" s="7">
        <v>35000</v>
      </c>
      <c r="M80" s="7">
        <v>0</v>
      </c>
      <c r="N80" s="7">
        <v>0</v>
      </c>
      <c r="O80" s="7">
        <v>0</v>
      </c>
      <c r="P80" s="7">
        <f t="shared" ref="P80:P142" si="11">W80-O80-N80-M80-L80-J80</f>
        <v>6223340.4345709961</v>
      </c>
      <c r="Q80" s="9">
        <f t="shared" si="9"/>
        <v>15077174.954570996</v>
      </c>
      <c r="S80" s="18">
        <v>4008000</v>
      </c>
      <c r="T80" s="18">
        <v>3054010</v>
      </c>
      <c r="U80" s="18"/>
      <c r="V80" s="18"/>
      <c r="W80" s="18">
        <v>8015164.9545709956</v>
      </c>
      <c r="X80" s="49"/>
    </row>
    <row r="81" spans="1:24" s="10" customFormat="1" ht="54" customHeight="1" x14ac:dyDescent="0.25">
      <c r="A81" s="76"/>
      <c r="B81" s="77"/>
      <c r="C81" s="1">
        <f t="shared" ref="C81:C143" si="12">C80+1</f>
        <v>3</v>
      </c>
      <c r="D81" s="3" t="s">
        <v>15</v>
      </c>
      <c r="E81" s="53">
        <v>329</v>
      </c>
      <c r="F81" s="25">
        <f t="shared" si="4"/>
        <v>66283.044420270249</v>
      </c>
      <c r="G81" s="7">
        <v>0</v>
      </c>
      <c r="H81" s="7">
        <v>0</v>
      </c>
      <c r="I81" s="7">
        <v>0</v>
      </c>
      <c r="J81" s="7">
        <v>3030679.97</v>
      </c>
      <c r="K81" s="39">
        <f t="shared" si="10"/>
        <v>15229500</v>
      </c>
      <c r="L81" s="7">
        <v>30000</v>
      </c>
      <c r="M81" s="7">
        <v>0</v>
      </c>
      <c r="N81" s="7">
        <v>0</v>
      </c>
      <c r="O81" s="7">
        <v>0</v>
      </c>
      <c r="P81" s="7">
        <f t="shared" si="11"/>
        <v>3516941.6442689099</v>
      </c>
      <c r="Q81" s="9">
        <f t="shared" si="9"/>
        <v>21807121.61426891</v>
      </c>
      <c r="S81" s="18">
        <v>7474000</v>
      </c>
      <c r="T81" s="18">
        <v>7755500</v>
      </c>
      <c r="U81" s="18"/>
      <c r="V81" s="18"/>
      <c r="W81" s="18">
        <v>6577621.6142689101</v>
      </c>
      <c r="X81" s="49"/>
    </row>
    <row r="82" spans="1:24" s="10" customFormat="1" ht="54" customHeight="1" x14ac:dyDescent="0.25">
      <c r="A82" s="76"/>
      <c r="B82" s="77"/>
      <c r="C82" s="1">
        <f t="shared" si="12"/>
        <v>4</v>
      </c>
      <c r="D82" s="4" t="s">
        <v>16</v>
      </c>
      <c r="E82" s="53">
        <f>245+175</f>
        <v>420</v>
      </c>
      <c r="F82" s="25">
        <f t="shared" si="4"/>
        <v>87656.184149968933</v>
      </c>
      <c r="G82" s="7">
        <v>0</v>
      </c>
      <c r="H82" s="7">
        <v>0</v>
      </c>
      <c r="I82" s="7">
        <v>0</v>
      </c>
      <c r="J82" s="7">
        <f>3388891.63+1453367.07</f>
        <v>4842258.7</v>
      </c>
      <c r="K82" s="39">
        <f t="shared" si="10"/>
        <v>22010410</v>
      </c>
      <c r="L82" s="7">
        <f>46000+32700</f>
        <v>78700</v>
      </c>
      <c r="M82" s="7">
        <v>2000</v>
      </c>
      <c r="N82" s="7">
        <v>0</v>
      </c>
      <c r="O82" s="7">
        <v>0</v>
      </c>
      <c r="P82" s="7">
        <f>W82-O82-N82-M82-L82-J82+3238920.65</f>
        <v>9882228.6429869477</v>
      </c>
      <c r="Q82" s="9">
        <f t="shared" si="9"/>
        <v>36815597.342986949</v>
      </c>
      <c r="S82" s="18">
        <v>9837000</v>
      </c>
      <c r="T82" s="18">
        <f>7774500+4398910</f>
        <v>12173410</v>
      </c>
      <c r="U82" s="18"/>
      <c r="V82" s="18"/>
      <c r="W82" s="18">
        <v>11566266.692986948</v>
      </c>
      <c r="X82" s="49"/>
    </row>
    <row r="83" spans="1:24" s="10" customFormat="1" ht="54" customHeight="1" x14ac:dyDescent="0.25">
      <c r="A83" s="76"/>
      <c r="B83" s="77"/>
      <c r="C83" s="1">
        <f t="shared" si="12"/>
        <v>5</v>
      </c>
      <c r="D83" s="5" t="s">
        <v>17</v>
      </c>
      <c r="E83" s="26">
        <v>137</v>
      </c>
      <c r="F83" s="25">
        <f t="shared" si="4"/>
        <v>72422.767305293863</v>
      </c>
      <c r="G83" s="7">
        <v>0</v>
      </c>
      <c r="H83" s="7">
        <v>0</v>
      </c>
      <c r="I83" s="7">
        <v>0</v>
      </c>
      <c r="J83" s="7">
        <v>1250472.31</v>
      </c>
      <c r="K83" s="39">
        <f t="shared" si="10"/>
        <v>7215650</v>
      </c>
      <c r="L83" s="7">
        <v>31020.000000000004</v>
      </c>
      <c r="M83" s="7">
        <v>0</v>
      </c>
      <c r="N83" s="7">
        <v>0</v>
      </c>
      <c r="O83" s="7">
        <v>0</v>
      </c>
      <c r="P83" s="7">
        <f t="shared" si="11"/>
        <v>1424776.810825258</v>
      </c>
      <c r="Q83" s="9">
        <f t="shared" si="9"/>
        <v>9921919.120825259</v>
      </c>
      <c r="S83" s="18">
        <v>2859000</v>
      </c>
      <c r="T83" s="18">
        <v>4356650</v>
      </c>
      <c r="U83" s="18"/>
      <c r="V83" s="18"/>
      <c r="W83" s="18">
        <v>2706269.1208252581</v>
      </c>
      <c r="X83" s="49"/>
    </row>
    <row r="84" spans="1:24" s="10" customFormat="1" ht="54" customHeight="1" x14ac:dyDescent="0.25">
      <c r="A84" s="76"/>
      <c r="B84" s="77"/>
      <c r="C84" s="1">
        <f t="shared" si="12"/>
        <v>6</v>
      </c>
      <c r="D84" s="5" t="s">
        <v>18</v>
      </c>
      <c r="E84" s="26">
        <v>315</v>
      </c>
      <c r="F84" s="25">
        <f t="shared" si="4"/>
        <v>77721.488985396252</v>
      </c>
      <c r="G84" s="7">
        <v>0</v>
      </c>
      <c r="H84" s="7">
        <v>0</v>
      </c>
      <c r="I84" s="7">
        <v>0</v>
      </c>
      <c r="J84" s="7">
        <v>2359149.56</v>
      </c>
      <c r="K84" s="39">
        <f t="shared" si="10"/>
        <v>13792540</v>
      </c>
      <c r="L84" s="7">
        <v>50000</v>
      </c>
      <c r="M84" s="7">
        <v>5000</v>
      </c>
      <c r="N84" s="7">
        <v>0</v>
      </c>
      <c r="O84" s="7">
        <v>0</v>
      </c>
      <c r="P84" s="7">
        <f t="shared" si="11"/>
        <v>8275579.470399823</v>
      </c>
      <c r="Q84" s="9">
        <f t="shared" si="9"/>
        <v>24482269.030399822</v>
      </c>
      <c r="S84" s="18">
        <v>6692000</v>
      </c>
      <c r="T84" s="18">
        <v>7100540.0000000009</v>
      </c>
      <c r="U84" s="18"/>
      <c r="V84" s="18"/>
      <c r="W84" s="18">
        <v>10689729.030399824</v>
      </c>
      <c r="X84" s="49"/>
    </row>
    <row r="85" spans="1:24" s="10" customFormat="1" ht="54" customHeight="1" x14ac:dyDescent="0.25">
      <c r="A85" s="76"/>
      <c r="B85" s="77"/>
      <c r="C85" s="1">
        <f t="shared" si="12"/>
        <v>7</v>
      </c>
      <c r="D85" s="5" t="s">
        <v>19</v>
      </c>
      <c r="E85" s="26">
        <v>51</v>
      </c>
      <c r="F85" s="25">
        <f t="shared" si="4"/>
        <v>191480.33847325336</v>
      </c>
      <c r="G85" s="7">
        <v>0</v>
      </c>
      <c r="H85" s="7">
        <v>0</v>
      </c>
      <c r="I85" s="7">
        <v>0</v>
      </c>
      <c r="J85" s="7">
        <v>1151943.8700000001</v>
      </c>
      <c r="K85" s="39">
        <f t="shared" si="10"/>
        <v>6165500</v>
      </c>
      <c r="L85" s="7">
        <v>28000</v>
      </c>
      <c r="M85" s="7">
        <v>0</v>
      </c>
      <c r="N85" s="7">
        <v>0</v>
      </c>
      <c r="O85" s="7">
        <v>0</v>
      </c>
      <c r="P85" s="7">
        <f t="shared" si="11"/>
        <v>2420053.3921359209</v>
      </c>
      <c r="Q85" s="9">
        <f t="shared" si="9"/>
        <v>9765497.262135921</v>
      </c>
      <c r="S85" s="18">
        <v>3319000</v>
      </c>
      <c r="T85" s="18">
        <v>2846500</v>
      </c>
      <c r="U85" s="18"/>
      <c r="V85" s="18"/>
      <c r="W85" s="18">
        <v>3599997.262135921</v>
      </c>
      <c r="X85" s="49"/>
    </row>
    <row r="86" spans="1:24" s="10" customFormat="1" ht="54" customHeight="1" x14ac:dyDescent="0.25">
      <c r="A86" s="76"/>
      <c r="B86" s="77"/>
      <c r="C86" s="1">
        <f t="shared" si="12"/>
        <v>8</v>
      </c>
      <c r="D86" s="5" t="s">
        <v>20</v>
      </c>
      <c r="E86" s="26">
        <v>168</v>
      </c>
      <c r="F86" s="25">
        <f t="shared" si="4"/>
        <v>74079.214500735252</v>
      </c>
      <c r="G86" s="7">
        <v>0</v>
      </c>
      <c r="H86" s="7">
        <v>0</v>
      </c>
      <c r="I86" s="7">
        <v>0</v>
      </c>
      <c r="J86" s="7">
        <v>1585592.28</v>
      </c>
      <c r="K86" s="39">
        <f t="shared" si="10"/>
        <v>8887220</v>
      </c>
      <c r="L86" s="7">
        <v>42500</v>
      </c>
      <c r="M86" s="7">
        <v>10000</v>
      </c>
      <c r="N86" s="7">
        <v>0</v>
      </c>
      <c r="O86" s="7">
        <v>0</v>
      </c>
      <c r="P86" s="7">
        <f t="shared" si="11"/>
        <v>1919995.7561235225</v>
      </c>
      <c r="Q86" s="9">
        <f t="shared" si="9"/>
        <v>12445308.036123522</v>
      </c>
      <c r="S86" s="18">
        <v>4486000</v>
      </c>
      <c r="T86" s="18">
        <v>4401220</v>
      </c>
      <c r="U86" s="18"/>
      <c r="V86" s="18"/>
      <c r="W86" s="18">
        <v>3558088.0361235226</v>
      </c>
      <c r="X86" s="49"/>
    </row>
    <row r="87" spans="1:24" s="10" customFormat="1" ht="54" customHeight="1" x14ac:dyDescent="0.25">
      <c r="A87" s="76"/>
      <c r="B87" s="77"/>
      <c r="C87" s="1">
        <f t="shared" si="12"/>
        <v>9</v>
      </c>
      <c r="D87" s="5" t="s">
        <v>21</v>
      </c>
      <c r="E87" s="26">
        <v>308</v>
      </c>
      <c r="F87" s="25">
        <f t="shared" si="4"/>
        <v>87747.220961889572</v>
      </c>
      <c r="G87" s="7">
        <v>0</v>
      </c>
      <c r="H87" s="7">
        <v>0</v>
      </c>
      <c r="I87" s="7">
        <v>0</v>
      </c>
      <c r="J87" s="7">
        <v>3401066.11</v>
      </c>
      <c r="K87" s="39">
        <f t="shared" si="10"/>
        <v>14831380</v>
      </c>
      <c r="L87" s="7">
        <v>32000</v>
      </c>
      <c r="M87" s="7">
        <v>0</v>
      </c>
      <c r="N87" s="7">
        <v>0</v>
      </c>
      <c r="O87" s="7">
        <v>0</v>
      </c>
      <c r="P87" s="7">
        <f t="shared" si="11"/>
        <v>8761697.9462619908</v>
      </c>
      <c r="Q87" s="9">
        <f t="shared" si="9"/>
        <v>27026144.05626199</v>
      </c>
      <c r="S87" s="18">
        <v>7048000</v>
      </c>
      <c r="T87" s="18">
        <v>7783379.9999999991</v>
      </c>
      <c r="U87" s="18"/>
      <c r="V87" s="18"/>
      <c r="W87" s="18">
        <v>12194764.05626199</v>
      </c>
      <c r="X87" s="49"/>
    </row>
    <row r="88" spans="1:24" s="10" customFormat="1" ht="54" customHeight="1" x14ac:dyDescent="0.25">
      <c r="A88" s="76"/>
      <c r="B88" s="77"/>
      <c r="C88" s="1">
        <f t="shared" si="12"/>
        <v>10</v>
      </c>
      <c r="D88" s="5" t="s">
        <v>22</v>
      </c>
      <c r="E88" s="26">
        <v>120</v>
      </c>
      <c r="F88" s="25">
        <f t="shared" si="4"/>
        <v>73085.918397081143</v>
      </c>
      <c r="G88" s="7">
        <v>0</v>
      </c>
      <c r="H88" s="7">
        <v>0</v>
      </c>
      <c r="I88" s="7">
        <v>0</v>
      </c>
      <c r="J88" s="7">
        <v>1016083.14</v>
      </c>
      <c r="K88" s="39">
        <f t="shared" si="10"/>
        <v>6081210</v>
      </c>
      <c r="L88" s="7">
        <v>21600</v>
      </c>
      <c r="M88" s="7">
        <v>3000</v>
      </c>
      <c r="N88" s="7">
        <v>0</v>
      </c>
      <c r="O88" s="7">
        <v>0</v>
      </c>
      <c r="P88" s="7">
        <f t="shared" si="11"/>
        <v>1648417.0676497389</v>
      </c>
      <c r="Q88" s="9">
        <f t="shared" si="9"/>
        <v>8770310.2076497376</v>
      </c>
      <c r="S88" s="18">
        <v>2594000</v>
      </c>
      <c r="T88" s="18">
        <v>3487210</v>
      </c>
      <c r="U88" s="18"/>
      <c r="V88" s="18"/>
      <c r="W88" s="18">
        <v>2689100.207649739</v>
      </c>
      <c r="X88" s="49"/>
    </row>
    <row r="89" spans="1:24" s="10" customFormat="1" ht="54" customHeight="1" x14ac:dyDescent="0.25">
      <c r="A89" s="76"/>
      <c r="B89" s="77"/>
      <c r="C89" s="1">
        <f t="shared" si="12"/>
        <v>11</v>
      </c>
      <c r="D89" s="5" t="s">
        <v>23</v>
      </c>
      <c r="E89" s="26">
        <v>382</v>
      </c>
      <c r="F89" s="25">
        <f t="shared" si="4"/>
        <v>57406.705150200716</v>
      </c>
      <c r="G89" s="7">
        <v>0</v>
      </c>
      <c r="H89" s="7">
        <v>0</v>
      </c>
      <c r="I89" s="7">
        <v>0</v>
      </c>
      <c r="J89" s="7">
        <v>2553545.09</v>
      </c>
      <c r="K89" s="39">
        <f t="shared" si="10"/>
        <v>15352850</v>
      </c>
      <c r="L89" s="7">
        <v>58850</v>
      </c>
      <c r="M89" s="7">
        <v>5000</v>
      </c>
      <c r="N89" s="7">
        <v>0</v>
      </c>
      <c r="O89" s="7">
        <v>0</v>
      </c>
      <c r="P89" s="7">
        <f t="shared" si="11"/>
        <v>3959116.2773766732</v>
      </c>
      <c r="Q89" s="9">
        <f t="shared" si="9"/>
        <v>21929361.367376674</v>
      </c>
      <c r="S89" s="18">
        <v>8703000</v>
      </c>
      <c r="T89" s="18">
        <v>6649849.9999999991</v>
      </c>
      <c r="U89" s="18"/>
      <c r="V89" s="18"/>
      <c r="W89" s="18">
        <v>6576511.367376673</v>
      </c>
      <c r="X89" s="49"/>
    </row>
    <row r="90" spans="1:24" s="10" customFormat="1" ht="54" customHeight="1" x14ac:dyDescent="0.25">
      <c r="A90" s="76"/>
      <c r="B90" s="77"/>
      <c r="C90" s="1">
        <f t="shared" si="12"/>
        <v>12</v>
      </c>
      <c r="D90" s="5" t="s">
        <v>24</v>
      </c>
      <c r="E90" s="26">
        <v>353</v>
      </c>
      <c r="F90" s="25">
        <f t="shared" si="4"/>
        <v>65697.47671167097</v>
      </c>
      <c r="G90" s="7">
        <v>0</v>
      </c>
      <c r="H90" s="7">
        <v>0</v>
      </c>
      <c r="I90" s="7">
        <v>0</v>
      </c>
      <c r="J90" s="7">
        <v>2900080.57</v>
      </c>
      <c r="K90" s="39">
        <f t="shared" si="10"/>
        <v>17341000</v>
      </c>
      <c r="L90" s="7">
        <v>39000</v>
      </c>
      <c r="M90" s="7">
        <v>10000</v>
      </c>
      <c r="N90" s="7">
        <v>0</v>
      </c>
      <c r="O90" s="7">
        <v>0</v>
      </c>
      <c r="P90" s="7">
        <f t="shared" si="11"/>
        <v>2901128.709219852</v>
      </c>
      <c r="Q90" s="9">
        <f t="shared" si="9"/>
        <v>23191209.279219851</v>
      </c>
      <c r="S90" s="18">
        <v>8729000</v>
      </c>
      <c r="T90" s="18">
        <v>8612000</v>
      </c>
      <c r="U90" s="18"/>
      <c r="V90" s="18"/>
      <c r="W90" s="18">
        <v>5850209.2792198518</v>
      </c>
      <c r="X90" s="49"/>
    </row>
    <row r="91" spans="1:24" s="10" customFormat="1" ht="54" customHeight="1" x14ac:dyDescent="0.25">
      <c r="A91" s="76"/>
      <c r="B91" s="77"/>
      <c r="C91" s="1">
        <f t="shared" si="12"/>
        <v>13</v>
      </c>
      <c r="D91" s="5" t="s">
        <v>25</v>
      </c>
      <c r="E91" s="26">
        <v>297</v>
      </c>
      <c r="F91" s="25">
        <f t="shared" si="4"/>
        <v>62227.828036609651</v>
      </c>
      <c r="G91" s="7">
        <v>0</v>
      </c>
      <c r="H91" s="7">
        <v>0</v>
      </c>
      <c r="I91" s="7">
        <v>0</v>
      </c>
      <c r="J91" s="7">
        <v>2635415.41</v>
      </c>
      <c r="K91" s="39">
        <f t="shared" si="10"/>
        <v>13084000</v>
      </c>
      <c r="L91" s="7">
        <v>29000</v>
      </c>
      <c r="M91" s="7">
        <v>3000</v>
      </c>
      <c r="N91" s="7">
        <v>0</v>
      </c>
      <c r="O91" s="7">
        <v>0</v>
      </c>
      <c r="P91" s="7">
        <f t="shared" si="11"/>
        <v>2730249.5168730672</v>
      </c>
      <c r="Q91" s="9">
        <f t="shared" si="9"/>
        <v>18481664.926873066</v>
      </c>
      <c r="S91" s="18">
        <v>6274000</v>
      </c>
      <c r="T91" s="18">
        <v>6810000</v>
      </c>
      <c r="U91" s="18"/>
      <c r="V91" s="18"/>
      <c r="W91" s="18">
        <v>5397664.9268730674</v>
      </c>
      <c r="X91" s="49"/>
    </row>
    <row r="92" spans="1:24" s="10" customFormat="1" ht="54" customHeight="1" x14ac:dyDescent="0.25">
      <c r="A92" s="76"/>
      <c r="B92" s="77"/>
      <c r="C92" s="1">
        <f t="shared" si="12"/>
        <v>14</v>
      </c>
      <c r="D92" s="5" t="s">
        <v>26</v>
      </c>
      <c r="E92" s="26">
        <v>140</v>
      </c>
      <c r="F92" s="25">
        <f t="shared" si="4"/>
        <v>80919.778632906062</v>
      </c>
      <c r="G92" s="7">
        <v>0</v>
      </c>
      <c r="H92" s="7">
        <v>0</v>
      </c>
      <c r="I92" s="7">
        <v>0</v>
      </c>
      <c r="J92" s="7">
        <v>1283576.01</v>
      </c>
      <c r="K92" s="39">
        <f t="shared" si="10"/>
        <v>7813430</v>
      </c>
      <c r="L92" s="7">
        <v>31000</v>
      </c>
      <c r="M92" s="7">
        <v>5000</v>
      </c>
      <c r="N92" s="7">
        <v>0</v>
      </c>
      <c r="O92" s="7">
        <v>0</v>
      </c>
      <c r="P92" s="7">
        <f t="shared" si="11"/>
        <v>2195762.9986068495</v>
      </c>
      <c r="Q92" s="9">
        <f t="shared" si="9"/>
        <v>11328769.008606849</v>
      </c>
      <c r="S92" s="18">
        <v>3075000</v>
      </c>
      <c r="T92" s="18">
        <v>4738430</v>
      </c>
      <c r="U92" s="18"/>
      <c r="V92" s="18"/>
      <c r="W92" s="18">
        <v>3515339.0086068492</v>
      </c>
      <c r="X92" s="49"/>
    </row>
    <row r="93" spans="1:24" s="10" customFormat="1" ht="54" customHeight="1" x14ac:dyDescent="0.25">
      <c r="A93" s="76"/>
      <c r="B93" s="77"/>
      <c r="C93" s="1">
        <f t="shared" si="12"/>
        <v>15</v>
      </c>
      <c r="D93" s="5" t="s">
        <v>27</v>
      </c>
      <c r="E93" s="26">
        <v>127</v>
      </c>
      <c r="F93" s="25">
        <f t="shared" si="4"/>
        <v>80116.135029571058</v>
      </c>
      <c r="G93" s="7">
        <v>0</v>
      </c>
      <c r="H93" s="7">
        <v>0</v>
      </c>
      <c r="I93" s="7">
        <v>0</v>
      </c>
      <c r="J93" s="7">
        <v>1358743.37</v>
      </c>
      <c r="K93" s="39">
        <f t="shared" si="10"/>
        <v>7374140</v>
      </c>
      <c r="L93" s="7">
        <v>45000</v>
      </c>
      <c r="M93" s="7">
        <v>0</v>
      </c>
      <c r="N93" s="7">
        <v>0</v>
      </c>
      <c r="O93" s="7">
        <v>0</v>
      </c>
      <c r="P93" s="7">
        <f t="shared" si="11"/>
        <v>1396865.7787555233</v>
      </c>
      <c r="Q93" s="9">
        <f t="shared" si="9"/>
        <v>10174749.148755524</v>
      </c>
      <c r="S93" s="18">
        <v>2911000</v>
      </c>
      <c r="T93" s="18">
        <v>4463140</v>
      </c>
      <c r="U93" s="18"/>
      <c r="V93" s="18"/>
      <c r="W93" s="18">
        <v>2800609.1487555234</v>
      </c>
      <c r="X93" s="49"/>
    </row>
    <row r="94" spans="1:24" s="10" customFormat="1" ht="54" customHeight="1" x14ac:dyDescent="0.25">
      <c r="A94" s="76"/>
      <c r="B94" s="77"/>
      <c r="C94" s="1">
        <f t="shared" si="12"/>
        <v>16</v>
      </c>
      <c r="D94" s="5" t="s">
        <v>28</v>
      </c>
      <c r="E94" s="26">
        <v>404</v>
      </c>
      <c r="F94" s="25">
        <f t="shared" si="4"/>
        <v>65514.783594728178</v>
      </c>
      <c r="G94" s="7">
        <v>0</v>
      </c>
      <c r="H94" s="7">
        <v>0</v>
      </c>
      <c r="I94" s="7">
        <v>0</v>
      </c>
      <c r="J94" s="7">
        <v>2587814.13</v>
      </c>
      <c r="K94" s="39">
        <f t="shared" si="10"/>
        <v>19008980</v>
      </c>
      <c r="L94" s="7">
        <v>66000</v>
      </c>
      <c r="M94" s="7">
        <v>40000</v>
      </c>
      <c r="N94" s="7">
        <v>0</v>
      </c>
      <c r="O94" s="7">
        <v>0</v>
      </c>
      <c r="P94" s="7">
        <f t="shared" si="11"/>
        <v>4765178.4422701839</v>
      </c>
      <c r="Q94" s="9">
        <f t="shared" si="9"/>
        <v>26467972.572270185</v>
      </c>
      <c r="S94" s="18">
        <v>11181000</v>
      </c>
      <c r="T94" s="18">
        <v>7827980</v>
      </c>
      <c r="U94" s="18"/>
      <c r="V94" s="18"/>
      <c r="W94" s="18">
        <v>7458992.5722701838</v>
      </c>
      <c r="X94" s="49"/>
    </row>
    <row r="95" spans="1:24" s="10" customFormat="1" ht="54" customHeight="1" x14ac:dyDescent="0.25">
      <c r="A95" s="76"/>
      <c r="B95" s="77"/>
      <c r="C95" s="1">
        <f t="shared" si="12"/>
        <v>17</v>
      </c>
      <c r="D95" s="5" t="s">
        <v>29</v>
      </c>
      <c r="E95" s="26">
        <v>142</v>
      </c>
      <c r="F95" s="25">
        <f t="shared" si="4"/>
        <v>67103.630568156572</v>
      </c>
      <c r="G95" s="7">
        <v>0</v>
      </c>
      <c r="H95" s="7">
        <v>0</v>
      </c>
      <c r="I95" s="7">
        <v>0</v>
      </c>
      <c r="J95" s="7">
        <v>1342673.45</v>
      </c>
      <c r="K95" s="39">
        <f t="shared" si="10"/>
        <v>6220740</v>
      </c>
      <c r="L95" s="7">
        <v>20600</v>
      </c>
      <c r="M95" s="7">
        <v>10000</v>
      </c>
      <c r="N95" s="7">
        <v>0</v>
      </c>
      <c r="O95" s="7">
        <v>0</v>
      </c>
      <c r="P95" s="7">
        <f t="shared" si="11"/>
        <v>1934702.090678232</v>
      </c>
      <c r="Q95" s="9">
        <f t="shared" si="9"/>
        <v>9528715.5406782329</v>
      </c>
      <c r="S95" s="18">
        <v>3291000</v>
      </c>
      <c r="T95" s="18">
        <v>2929740</v>
      </c>
      <c r="U95" s="18"/>
      <c r="V95" s="18"/>
      <c r="W95" s="18">
        <v>3307975.540678232</v>
      </c>
      <c r="X95" s="49"/>
    </row>
    <row r="96" spans="1:24" s="10" customFormat="1" ht="54" customHeight="1" x14ac:dyDescent="0.25">
      <c r="A96" s="76"/>
      <c r="B96" s="77"/>
      <c r="C96" s="1">
        <f t="shared" si="12"/>
        <v>18</v>
      </c>
      <c r="D96" s="5" t="s">
        <v>30</v>
      </c>
      <c r="E96" s="26">
        <v>252</v>
      </c>
      <c r="F96" s="25">
        <f t="shared" si="4"/>
        <v>98245.309495362817</v>
      </c>
      <c r="G96" s="7">
        <v>0</v>
      </c>
      <c r="H96" s="7">
        <v>0</v>
      </c>
      <c r="I96" s="7">
        <v>0</v>
      </c>
      <c r="J96" s="7">
        <v>3842664.14</v>
      </c>
      <c r="K96" s="39">
        <f t="shared" si="10"/>
        <v>13255350</v>
      </c>
      <c r="L96" s="7">
        <v>45000</v>
      </c>
      <c r="M96" s="7">
        <v>45000</v>
      </c>
      <c r="N96" s="7">
        <v>0</v>
      </c>
      <c r="O96" s="7">
        <v>0</v>
      </c>
      <c r="P96" s="7">
        <f t="shared" si="11"/>
        <v>7569803.8528314307</v>
      </c>
      <c r="Q96" s="9">
        <f t="shared" si="9"/>
        <v>24757817.992831431</v>
      </c>
      <c r="S96" s="18">
        <v>6477000</v>
      </c>
      <c r="T96" s="18">
        <v>6778350</v>
      </c>
      <c r="U96" s="18"/>
      <c r="V96" s="18"/>
      <c r="W96" s="18">
        <v>11502467.992831431</v>
      </c>
      <c r="X96" s="49"/>
    </row>
    <row r="97" spans="1:24" s="10" customFormat="1" ht="54" customHeight="1" x14ac:dyDescent="0.25">
      <c r="A97" s="76"/>
      <c r="B97" s="77"/>
      <c r="C97" s="1">
        <f t="shared" si="12"/>
        <v>19</v>
      </c>
      <c r="D97" s="5" t="s">
        <v>31</v>
      </c>
      <c r="E97" s="26">
        <v>319</v>
      </c>
      <c r="F97" s="25">
        <f t="shared" si="4"/>
        <v>58136.690944361602</v>
      </c>
      <c r="G97" s="7">
        <v>0</v>
      </c>
      <c r="H97" s="7">
        <v>0</v>
      </c>
      <c r="I97" s="7">
        <v>0</v>
      </c>
      <c r="J97" s="7">
        <v>2287386.81</v>
      </c>
      <c r="K97" s="39">
        <f t="shared" si="10"/>
        <v>13473730</v>
      </c>
      <c r="L97" s="7">
        <v>83000</v>
      </c>
      <c r="M97" s="7">
        <v>0</v>
      </c>
      <c r="N97" s="7">
        <v>0</v>
      </c>
      <c r="O97" s="7">
        <v>0</v>
      </c>
      <c r="P97" s="7">
        <f t="shared" si="11"/>
        <v>2701487.6012513512</v>
      </c>
      <c r="Q97" s="9">
        <f t="shared" si="9"/>
        <v>18545604.411251351</v>
      </c>
      <c r="S97" s="18">
        <v>6773000</v>
      </c>
      <c r="T97" s="18">
        <v>6700730</v>
      </c>
      <c r="U97" s="18"/>
      <c r="V97" s="18"/>
      <c r="W97" s="18">
        <v>5071874.4112513512</v>
      </c>
      <c r="X97" s="49"/>
    </row>
    <row r="98" spans="1:24" s="10" customFormat="1" ht="54" customHeight="1" x14ac:dyDescent="0.25">
      <c r="A98" s="76"/>
      <c r="B98" s="77"/>
      <c r="C98" s="1">
        <f t="shared" si="12"/>
        <v>20</v>
      </c>
      <c r="D98" s="5" t="s">
        <v>32</v>
      </c>
      <c r="E98" s="26">
        <v>242</v>
      </c>
      <c r="F98" s="25">
        <f t="shared" si="4"/>
        <v>99100.490197996129</v>
      </c>
      <c r="G98" s="7">
        <v>0</v>
      </c>
      <c r="H98" s="7">
        <v>0</v>
      </c>
      <c r="I98" s="7">
        <v>0</v>
      </c>
      <c r="J98" s="7">
        <v>3995937.89</v>
      </c>
      <c r="K98" s="39">
        <f t="shared" si="10"/>
        <v>11412610</v>
      </c>
      <c r="L98" s="7">
        <v>33000</v>
      </c>
      <c r="M98" s="7">
        <v>0</v>
      </c>
      <c r="N98" s="7">
        <v>0</v>
      </c>
      <c r="O98" s="7">
        <v>0</v>
      </c>
      <c r="P98" s="7">
        <f t="shared" si="11"/>
        <v>8540770.7379150633</v>
      </c>
      <c r="Q98" s="9">
        <f t="shared" si="9"/>
        <v>23982318.627915062</v>
      </c>
      <c r="S98" s="18">
        <v>5723000</v>
      </c>
      <c r="T98" s="18">
        <v>5689610.0000000009</v>
      </c>
      <c r="U98" s="18"/>
      <c r="V98" s="18"/>
      <c r="W98" s="18">
        <v>12569708.627915064</v>
      </c>
      <c r="X98" s="49"/>
    </row>
    <row r="99" spans="1:24" s="10" customFormat="1" ht="54" customHeight="1" x14ac:dyDescent="0.25">
      <c r="A99" s="76"/>
      <c r="B99" s="77"/>
      <c r="C99" s="1">
        <f t="shared" si="12"/>
        <v>21</v>
      </c>
      <c r="D99" s="5" t="s">
        <v>33</v>
      </c>
      <c r="E99" s="26">
        <v>92</v>
      </c>
      <c r="F99" s="25">
        <f t="shared" si="4"/>
        <v>83108.337314450095</v>
      </c>
      <c r="G99" s="7">
        <v>0</v>
      </c>
      <c r="H99" s="7">
        <v>0</v>
      </c>
      <c r="I99" s="7">
        <v>0</v>
      </c>
      <c r="J99" s="7">
        <v>1642979.32</v>
      </c>
      <c r="K99" s="39">
        <f t="shared" si="10"/>
        <v>4241770</v>
      </c>
      <c r="L99" s="7">
        <v>5000</v>
      </c>
      <c r="M99" s="7">
        <v>0</v>
      </c>
      <c r="N99" s="7">
        <v>0</v>
      </c>
      <c r="O99" s="7">
        <v>0</v>
      </c>
      <c r="P99" s="7">
        <f t="shared" si="11"/>
        <v>1756217.7129294088</v>
      </c>
      <c r="Q99" s="9">
        <f t="shared" si="9"/>
        <v>7645967.0329294093</v>
      </c>
      <c r="S99" s="18">
        <v>1102000</v>
      </c>
      <c r="T99" s="18">
        <v>3139770</v>
      </c>
      <c r="U99" s="18"/>
      <c r="V99" s="18"/>
      <c r="W99" s="18">
        <v>3404197.0329294088</v>
      </c>
      <c r="X99" s="49"/>
    </row>
    <row r="100" spans="1:24" s="10" customFormat="1" ht="54" customHeight="1" x14ac:dyDescent="0.25">
      <c r="A100" s="76"/>
      <c r="B100" s="77"/>
      <c r="C100" s="1">
        <f t="shared" si="12"/>
        <v>22</v>
      </c>
      <c r="D100" s="5" t="s">
        <v>34</v>
      </c>
      <c r="E100" s="26">
        <v>54</v>
      </c>
      <c r="F100" s="25">
        <f t="shared" si="4"/>
        <v>128267.42176359119</v>
      </c>
      <c r="G100" s="7">
        <v>0</v>
      </c>
      <c r="H100" s="7">
        <v>0</v>
      </c>
      <c r="I100" s="7">
        <v>0</v>
      </c>
      <c r="J100" s="7">
        <v>308410.59000000003</v>
      </c>
      <c r="K100" s="39">
        <f t="shared" si="10"/>
        <v>5242710</v>
      </c>
      <c r="L100" s="7">
        <v>28000</v>
      </c>
      <c r="M100" s="7">
        <v>0</v>
      </c>
      <c r="N100" s="7">
        <v>0</v>
      </c>
      <c r="O100" s="7">
        <v>0</v>
      </c>
      <c r="P100" s="7">
        <f t="shared" si="11"/>
        <v>1347320.185233925</v>
      </c>
      <c r="Q100" s="9">
        <f t="shared" si="9"/>
        <v>6926440.7752339244</v>
      </c>
      <c r="S100" s="18">
        <v>3140000</v>
      </c>
      <c r="T100" s="18">
        <v>2102710</v>
      </c>
      <c r="U100" s="18"/>
      <c r="V100" s="18"/>
      <c r="W100" s="18">
        <v>1683730.7752339251</v>
      </c>
      <c r="X100" s="49"/>
    </row>
    <row r="101" spans="1:24" s="10" customFormat="1" ht="54" customHeight="1" x14ac:dyDescent="0.25">
      <c r="A101" s="76"/>
      <c r="B101" s="77"/>
      <c r="C101" s="1">
        <f t="shared" si="12"/>
        <v>23</v>
      </c>
      <c r="D101" s="5" t="s">
        <v>35</v>
      </c>
      <c r="E101" s="26">
        <v>125</v>
      </c>
      <c r="F101" s="25">
        <f t="shared" si="4"/>
        <v>70728.14674175324</v>
      </c>
      <c r="G101" s="7">
        <v>0</v>
      </c>
      <c r="H101" s="7">
        <v>0</v>
      </c>
      <c r="I101" s="7">
        <v>0</v>
      </c>
      <c r="J101" s="7">
        <v>1292161.31</v>
      </c>
      <c r="K101" s="39">
        <f t="shared" si="10"/>
        <v>6094120</v>
      </c>
      <c r="L101" s="7">
        <v>22200</v>
      </c>
      <c r="M101" s="7">
        <v>5000</v>
      </c>
      <c r="N101" s="7">
        <v>0</v>
      </c>
      <c r="O101" s="7">
        <v>0</v>
      </c>
      <c r="P101" s="7">
        <f t="shared" si="11"/>
        <v>1427537.0327191539</v>
      </c>
      <c r="Q101" s="9">
        <f t="shared" si="9"/>
        <v>8841018.3427191544</v>
      </c>
      <c r="S101" s="18">
        <v>2894000</v>
      </c>
      <c r="T101" s="18">
        <v>3200120</v>
      </c>
      <c r="U101" s="18"/>
      <c r="V101" s="18"/>
      <c r="W101" s="18">
        <v>2746898.342719154</v>
      </c>
      <c r="X101" s="49"/>
    </row>
    <row r="102" spans="1:24" s="10" customFormat="1" ht="54" customHeight="1" x14ac:dyDescent="0.25">
      <c r="A102" s="76"/>
      <c r="B102" s="77"/>
      <c r="C102" s="1">
        <f t="shared" si="12"/>
        <v>24</v>
      </c>
      <c r="D102" s="5" t="s">
        <v>36</v>
      </c>
      <c r="E102" s="26">
        <v>0</v>
      </c>
      <c r="F102" s="25">
        <v>0</v>
      </c>
      <c r="G102" s="7">
        <v>0</v>
      </c>
      <c r="H102" s="7">
        <v>0</v>
      </c>
      <c r="I102" s="7">
        <v>0</v>
      </c>
      <c r="J102" s="7">
        <v>7183471.8399999999</v>
      </c>
      <c r="K102" s="39">
        <f t="shared" si="10"/>
        <v>10125270</v>
      </c>
      <c r="L102" s="7">
        <v>0</v>
      </c>
      <c r="M102" s="7">
        <v>0</v>
      </c>
      <c r="N102" s="7">
        <v>0</v>
      </c>
      <c r="O102" s="7">
        <v>0</v>
      </c>
      <c r="P102" s="7">
        <f t="shared" si="11"/>
        <v>1295861.5911394805</v>
      </c>
      <c r="Q102" s="9">
        <f t="shared" si="9"/>
        <v>18604603.43113948</v>
      </c>
      <c r="S102" s="18">
        <v>9040000</v>
      </c>
      <c r="T102" s="18">
        <v>1085270</v>
      </c>
      <c r="U102" s="18"/>
      <c r="V102" s="18"/>
      <c r="W102" s="18">
        <v>8479333.4311394803</v>
      </c>
      <c r="X102" s="49"/>
    </row>
    <row r="103" spans="1:24" s="10" customFormat="1" ht="54" customHeight="1" x14ac:dyDescent="0.25">
      <c r="A103" s="76"/>
      <c r="B103" s="77"/>
      <c r="C103" s="1">
        <f t="shared" si="12"/>
        <v>25</v>
      </c>
      <c r="D103" s="5" t="s">
        <v>37</v>
      </c>
      <c r="E103" s="26">
        <v>172</v>
      </c>
      <c r="F103" s="25">
        <f t="shared" si="4"/>
        <v>75545.083456838052</v>
      </c>
      <c r="G103" s="7">
        <v>0</v>
      </c>
      <c r="H103" s="7">
        <v>0</v>
      </c>
      <c r="I103" s="7">
        <v>0</v>
      </c>
      <c r="J103" s="7">
        <v>1587341.16</v>
      </c>
      <c r="K103" s="39">
        <f t="shared" si="10"/>
        <v>9316290</v>
      </c>
      <c r="L103" s="7">
        <v>46000</v>
      </c>
      <c r="M103" s="7">
        <v>6000</v>
      </c>
      <c r="N103" s="7">
        <v>0</v>
      </c>
      <c r="O103" s="7">
        <v>0</v>
      </c>
      <c r="P103" s="7">
        <f t="shared" si="11"/>
        <v>2038123.1945761445</v>
      </c>
      <c r="Q103" s="9">
        <f t="shared" si="9"/>
        <v>12993754.354576144</v>
      </c>
      <c r="S103" s="18">
        <v>4940000</v>
      </c>
      <c r="T103" s="18">
        <v>4376290</v>
      </c>
      <c r="U103" s="18"/>
      <c r="V103" s="18"/>
      <c r="W103" s="18">
        <v>3677464.3545761444</v>
      </c>
      <c r="X103" s="49"/>
    </row>
    <row r="104" spans="1:24" s="10" customFormat="1" ht="54" customHeight="1" x14ac:dyDescent="0.25">
      <c r="A104" s="76"/>
      <c r="B104" s="77"/>
      <c r="C104" s="1">
        <f t="shared" si="12"/>
        <v>26</v>
      </c>
      <c r="D104" s="5" t="s">
        <v>38</v>
      </c>
      <c r="E104" s="26">
        <v>142</v>
      </c>
      <c r="F104" s="25">
        <f t="shared" si="4"/>
        <v>84732.228908922436</v>
      </c>
      <c r="G104" s="7">
        <v>0</v>
      </c>
      <c r="H104" s="7">
        <v>0</v>
      </c>
      <c r="I104" s="7">
        <v>0</v>
      </c>
      <c r="J104" s="7">
        <v>1194528.1399999999</v>
      </c>
      <c r="K104" s="39">
        <f t="shared" si="10"/>
        <v>8934920</v>
      </c>
      <c r="L104" s="7">
        <v>28200</v>
      </c>
      <c r="M104" s="7">
        <v>0</v>
      </c>
      <c r="N104" s="7">
        <v>0</v>
      </c>
      <c r="O104" s="7">
        <v>0</v>
      </c>
      <c r="P104" s="7">
        <f t="shared" si="11"/>
        <v>1874328.3650669844</v>
      </c>
      <c r="Q104" s="9">
        <f t="shared" si="9"/>
        <v>12031976.505066985</v>
      </c>
      <c r="S104" s="18">
        <v>4821000</v>
      </c>
      <c r="T104" s="18">
        <v>4113920</v>
      </c>
      <c r="U104" s="18"/>
      <c r="V104" s="18"/>
      <c r="W104" s="18">
        <v>3097056.5050669843</v>
      </c>
      <c r="X104" s="49"/>
    </row>
    <row r="105" spans="1:24" s="10" customFormat="1" ht="54" customHeight="1" x14ac:dyDescent="0.25">
      <c r="A105" s="76"/>
      <c r="B105" s="77"/>
      <c r="C105" s="1">
        <f t="shared" si="12"/>
        <v>27</v>
      </c>
      <c r="D105" s="5" t="s">
        <v>39</v>
      </c>
      <c r="E105" s="26">
        <v>153</v>
      </c>
      <c r="F105" s="25">
        <f t="shared" si="4"/>
        <v>74173.971823370841</v>
      </c>
      <c r="G105" s="7">
        <v>0</v>
      </c>
      <c r="H105" s="7">
        <v>0</v>
      </c>
      <c r="I105" s="7">
        <v>0</v>
      </c>
      <c r="J105" s="7">
        <v>1328530.83</v>
      </c>
      <c r="K105" s="39">
        <f t="shared" si="10"/>
        <v>8034349.9999999991</v>
      </c>
      <c r="L105" s="7">
        <v>29200</v>
      </c>
      <c r="M105" s="7">
        <v>0</v>
      </c>
      <c r="N105" s="7">
        <v>0</v>
      </c>
      <c r="O105" s="7">
        <v>0</v>
      </c>
      <c r="P105" s="7">
        <f t="shared" si="11"/>
        <v>1956536.8589757397</v>
      </c>
      <c r="Q105" s="9">
        <f t="shared" si="9"/>
        <v>11348617.688975738</v>
      </c>
      <c r="S105" s="18">
        <v>3824000</v>
      </c>
      <c r="T105" s="18">
        <v>4210349.9999999991</v>
      </c>
      <c r="U105" s="18"/>
      <c r="V105" s="18"/>
      <c r="W105" s="18">
        <v>3314267.6889757398</v>
      </c>
      <c r="X105" s="49"/>
    </row>
    <row r="106" spans="1:24" s="10" customFormat="1" ht="54" customHeight="1" x14ac:dyDescent="0.25">
      <c r="A106" s="76"/>
      <c r="B106" s="77"/>
      <c r="C106" s="1">
        <f t="shared" si="12"/>
        <v>28</v>
      </c>
      <c r="D106" s="5" t="s">
        <v>40</v>
      </c>
      <c r="E106" s="26">
        <v>246</v>
      </c>
      <c r="F106" s="25">
        <f t="shared" si="4"/>
        <v>69614.820877577949</v>
      </c>
      <c r="G106" s="7">
        <v>0</v>
      </c>
      <c r="H106" s="7">
        <v>0</v>
      </c>
      <c r="I106" s="7">
        <v>0</v>
      </c>
      <c r="J106" s="7">
        <v>1791688.7999999998</v>
      </c>
      <c r="K106" s="39">
        <f t="shared" si="10"/>
        <v>13240000</v>
      </c>
      <c r="L106" s="7">
        <v>41200</v>
      </c>
      <c r="M106" s="7">
        <v>4000</v>
      </c>
      <c r="N106" s="7">
        <v>0</v>
      </c>
      <c r="O106" s="7">
        <v>0</v>
      </c>
      <c r="P106" s="7">
        <f t="shared" si="11"/>
        <v>2048357.1358841727</v>
      </c>
      <c r="Q106" s="9">
        <f t="shared" si="9"/>
        <v>17125245.935884174</v>
      </c>
      <c r="S106" s="18">
        <v>6509000</v>
      </c>
      <c r="T106" s="18">
        <v>6731000</v>
      </c>
      <c r="U106" s="18"/>
      <c r="V106" s="18"/>
      <c r="W106" s="18">
        <v>3885245.9358841726</v>
      </c>
      <c r="X106" s="49"/>
    </row>
    <row r="107" spans="1:24" s="10" customFormat="1" ht="54" customHeight="1" x14ac:dyDescent="0.25">
      <c r="A107" s="76"/>
      <c r="B107" s="77"/>
      <c r="C107" s="1">
        <f t="shared" si="12"/>
        <v>29</v>
      </c>
      <c r="D107" s="5" t="s">
        <v>41</v>
      </c>
      <c r="E107" s="26">
        <v>80</v>
      </c>
      <c r="F107" s="25">
        <f t="shared" si="4"/>
        <v>129442.41443399184</v>
      </c>
      <c r="G107" s="7">
        <v>0</v>
      </c>
      <c r="H107" s="7">
        <v>0</v>
      </c>
      <c r="I107" s="7">
        <v>0</v>
      </c>
      <c r="J107" s="7">
        <v>1135667.52</v>
      </c>
      <c r="K107" s="39">
        <f t="shared" si="10"/>
        <v>5129130</v>
      </c>
      <c r="L107" s="7">
        <v>85000</v>
      </c>
      <c r="M107" s="7">
        <v>2000</v>
      </c>
      <c r="N107" s="7">
        <v>0</v>
      </c>
      <c r="O107" s="7">
        <v>0</v>
      </c>
      <c r="P107" s="7">
        <f t="shared" si="11"/>
        <v>4003595.634719348</v>
      </c>
      <c r="Q107" s="9">
        <f t="shared" si="9"/>
        <v>10355393.154719347</v>
      </c>
      <c r="S107" s="18">
        <v>1864000</v>
      </c>
      <c r="T107" s="18">
        <v>3265130</v>
      </c>
      <c r="U107" s="18"/>
      <c r="V107" s="18"/>
      <c r="W107" s="18">
        <v>5226263.1547193481</v>
      </c>
      <c r="X107" s="49"/>
    </row>
    <row r="108" spans="1:24" s="10" customFormat="1" ht="54" customHeight="1" x14ac:dyDescent="0.25">
      <c r="A108" s="76"/>
      <c r="B108" s="77"/>
      <c r="C108" s="1">
        <f t="shared" si="12"/>
        <v>30</v>
      </c>
      <c r="D108" s="5" t="s">
        <v>42</v>
      </c>
      <c r="E108" s="26">
        <v>179</v>
      </c>
      <c r="F108" s="25">
        <f t="shared" si="4"/>
        <v>74478.955820933494</v>
      </c>
      <c r="G108" s="7">
        <v>0</v>
      </c>
      <c r="H108" s="7">
        <v>0</v>
      </c>
      <c r="I108" s="7">
        <v>0</v>
      </c>
      <c r="J108" s="7">
        <v>1317904.8700000001</v>
      </c>
      <c r="K108" s="39">
        <f t="shared" si="10"/>
        <v>10124650</v>
      </c>
      <c r="L108" s="7">
        <v>33000</v>
      </c>
      <c r="M108" s="7">
        <v>0</v>
      </c>
      <c r="N108" s="7">
        <v>0</v>
      </c>
      <c r="O108" s="7">
        <v>0</v>
      </c>
      <c r="P108" s="7">
        <f t="shared" si="11"/>
        <v>1856178.2219470944</v>
      </c>
      <c r="Q108" s="9">
        <f t="shared" si="9"/>
        <v>13331733.091947095</v>
      </c>
      <c r="S108" s="18">
        <v>4804000</v>
      </c>
      <c r="T108" s="18">
        <v>5320650</v>
      </c>
      <c r="U108" s="18"/>
      <c r="V108" s="18"/>
      <c r="W108" s="18">
        <v>3207083.0919470945</v>
      </c>
      <c r="X108" s="49"/>
    </row>
    <row r="109" spans="1:24" s="10" customFormat="1" ht="54" customHeight="1" x14ac:dyDescent="0.25">
      <c r="A109" s="76"/>
      <c r="B109" s="77"/>
      <c r="C109" s="1">
        <f t="shared" si="12"/>
        <v>31</v>
      </c>
      <c r="D109" s="5" t="s">
        <v>43</v>
      </c>
      <c r="E109" s="26">
        <v>138</v>
      </c>
      <c r="F109" s="25">
        <f t="shared" si="4"/>
        <v>71211.785544601094</v>
      </c>
      <c r="G109" s="7">
        <v>0</v>
      </c>
      <c r="H109" s="7">
        <v>0</v>
      </c>
      <c r="I109" s="7">
        <v>0</v>
      </c>
      <c r="J109" s="7">
        <v>691809.71</v>
      </c>
      <c r="K109" s="39">
        <f t="shared" si="10"/>
        <v>7788340</v>
      </c>
      <c r="L109" s="7">
        <v>55000</v>
      </c>
      <c r="M109" s="7">
        <v>5000</v>
      </c>
      <c r="N109" s="7">
        <v>0</v>
      </c>
      <c r="O109" s="7">
        <v>0</v>
      </c>
      <c r="P109" s="7">
        <f t="shared" si="11"/>
        <v>1287076.69515495</v>
      </c>
      <c r="Q109" s="9">
        <f t="shared" si="9"/>
        <v>9827226.4051549509</v>
      </c>
      <c r="S109" s="18">
        <v>4206000</v>
      </c>
      <c r="T109" s="18">
        <v>3582339.9999999995</v>
      </c>
      <c r="U109" s="18"/>
      <c r="V109" s="18"/>
      <c r="W109" s="18">
        <v>2038886.40515495</v>
      </c>
      <c r="X109" s="49"/>
    </row>
    <row r="110" spans="1:24" s="10" customFormat="1" ht="54" customHeight="1" x14ac:dyDescent="0.25">
      <c r="A110" s="76"/>
      <c r="B110" s="77"/>
      <c r="C110" s="1">
        <f t="shared" si="12"/>
        <v>32</v>
      </c>
      <c r="D110" s="5" t="s">
        <v>44</v>
      </c>
      <c r="E110" s="26">
        <v>278</v>
      </c>
      <c r="F110" s="25">
        <f t="shared" si="4"/>
        <v>82473.762621921269</v>
      </c>
      <c r="G110" s="7">
        <v>0</v>
      </c>
      <c r="H110" s="7">
        <v>0</v>
      </c>
      <c r="I110" s="7">
        <v>0</v>
      </c>
      <c r="J110" s="7">
        <v>3608236.87</v>
      </c>
      <c r="K110" s="39">
        <f t="shared" si="10"/>
        <v>16387000</v>
      </c>
      <c r="L110" s="7">
        <v>30900</v>
      </c>
      <c r="M110" s="7">
        <v>4000</v>
      </c>
      <c r="N110" s="7">
        <v>0</v>
      </c>
      <c r="O110" s="7">
        <v>0</v>
      </c>
      <c r="P110" s="7">
        <f t="shared" si="11"/>
        <v>2897569.13889411</v>
      </c>
      <c r="Q110" s="9">
        <f t="shared" ref="Q110:Q141" si="13">SUM(J110:P110)</f>
        <v>22927706.008894112</v>
      </c>
      <c r="S110" s="18">
        <v>8007000</v>
      </c>
      <c r="T110" s="18">
        <v>8380000</v>
      </c>
      <c r="U110" s="18"/>
      <c r="V110" s="18"/>
      <c r="W110" s="18">
        <v>6540706.0088941101</v>
      </c>
      <c r="X110" s="49"/>
    </row>
    <row r="111" spans="1:24" s="10" customFormat="1" ht="54" customHeight="1" x14ac:dyDescent="0.25">
      <c r="A111" s="76"/>
      <c r="B111" s="77"/>
      <c r="C111" s="1">
        <f t="shared" si="12"/>
        <v>33</v>
      </c>
      <c r="D111" s="5" t="s">
        <v>45</v>
      </c>
      <c r="E111" s="26">
        <v>131</v>
      </c>
      <c r="F111" s="25">
        <f t="shared" si="4"/>
        <v>88419.318912060378</v>
      </c>
      <c r="G111" s="7">
        <v>0</v>
      </c>
      <c r="H111" s="7">
        <v>0</v>
      </c>
      <c r="I111" s="7">
        <v>0</v>
      </c>
      <c r="J111" s="7">
        <v>886784.64</v>
      </c>
      <c r="K111" s="39">
        <f t="shared" si="10"/>
        <v>8671090</v>
      </c>
      <c r="L111" s="7">
        <v>37000</v>
      </c>
      <c r="M111" s="7">
        <v>0</v>
      </c>
      <c r="N111" s="7">
        <v>0</v>
      </c>
      <c r="O111" s="7">
        <v>0</v>
      </c>
      <c r="P111" s="7">
        <f t="shared" si="11"/>
        <v>1988056.1374799092</v>
      </c>
      <c r="Q111" s="9">
        <f t="shared" si="13"/>
        <v>11582930.777479909</v>
      </c>
      <c r="S111" s="18">
        <v>5363000</v>
      </c>
      <c r="T111" s="18">
        <v>3308089.9999999995</v>
      </c>
      <c r="U111" s="18"/>
      <c r="V111" s="18"/>
      <c r="W111" s="18">
        <v>2911840.7774799094</v>
      </c>
      <c r="X111" s="49"/>
    </row>
    <row r="112" spans="1:24" s="10" customFormat="1" ht="54" customHeight="1" x14ac:dyDescent="0.25">
      <c r="A112" s="76"/>
      <c r="B112" s="77"/>
      <c r="C112" s="1">
        <f t="shared" si="12"/>
        <v>34</v>
      </c>
      <c r="D112" s="5" t="s">
        <v>46</v>
      </c>
      <c r="E112" s="26">
        <v>80</v>
      </c>
      <c r="F112" s="25">
        <f t="shared" si="4"/>
        <v>93221.358360076221</v>
      </c>
      <c r="G112" s="7">
        <v>0</v>
      </c>
      <c r="H112" s="7">
        <v>0</v>
      </c>
      <c r="I112" s="7">
        <v>0</v>
      </c>
      <c r="J112" s="7">
        <v>762787.45</v>
      </c>
      <c r="K112" s="39">
        <f t="shared" si="10"/>
        <v>5367040</v>
      </c>
      <c r="L112" s="7">
        <v>39200</v>
      </c>
      <c r="M112" s="7">
        <v>10000</v>
      </c>
      <c r="N112" s="7">
        <v>0</v>
      </c>
      <c r="O112" s="7">
        <v>0</v>
      </c>
      <c r="P112" s="7">
        <f t="shared" si="11"/>
        <v>1278681.2188060973</v>
      </c>
      <c r="Q112" s="9">
        <f t="shared" si="13"/>
        <v>7457708.6688060975</v>
      </c>
      <c r="S112" s="18">
        <v>2368000</v>
      </c>
      <c r="T112" s="18">
        <v>2999040</v>
      </c>
      <c r="U112" s="18"/>
      <c r="V112" s="18"/>
      <c r="W112" s="18">
        <v>2090668.6688060972</v>
      </c>
      <c r="X112" s="49"/>
    </row>
    <row r="113" spans="1:24" s="10" customFormat="1" ht="54" customHeight="1" x14ac:dyDescent="0.25">
      <c r="A113" s="76"/>
      <c r="B113" s="77"/>
      <c r="C113" s="1">
        <f t="shared" si="12"/>
        <v>35</v>
      </c>
      <c r="D113" s="5" t="s">
        <v>47</v>
      </c>
      <c r="E113" s="26">
        <v>102</v>
      </c>
      <c r="F113" s="25">
        <f t="shared" si="4"/>
        <v>90013.65775829347</v>
      </c>
      <c r="G113" s="7">
        <v>0</v>
      </c>
      <c r="H113" s="7">
        <v>0</v>
      </c>
      <c r="I113" s="7">
        <v>0</v>
      </c>
      <c r="J113" s="7">
        <v>921253.82</v>
      </c>
      <c r="K113" s="39">
        <f t="shared" si="10"/>
        <v>6408730</v>
      </c>
      <c r="L113" s="7">
        <v>31300</v>
      </c>
      <c r="M113" s="7">
        <v>0</v>
      </c>
      <c r="N113" s="7">
        <v>0</v>
      </c>
      <c r="O113" s="7">
        <v>0</v>
      </c>
      <c r="P113" s="7">
        <f t="shared" si="11"/>
        <v>1820109.2713459344</v>
      </c>
      <c r="Q113" s="9">
        <f t="shared" si="13"/>
        <v>9181393.0913459342</v>
      </c>
      <c r="S113" s="18">
        <v>3118000</v>
      </c>
      <c r="T113" s="18">
        <v>3290730</v>
      </c>
      <c r="U113" s="18"/>
      <c r="V113" s="18"/>
      <c r="W113" s="18">
        <v>2772663.0913459342</v>
      </c>
      <c r="X113" s="49"/>
    </row>
    <row r="114" spans="1:24" s="10" customFormat="1" ht="54" customHeight="1" x14ac:dyDescent="0.25">
      <c r="A114" s="76"/>
      <c r="B114" s="77"/>
      <c r="C114" s="1">
        <f t="shared" si="12"/>
        <v>36</v>
      </c>
      <c r="D114" s="5" t="s">
        <v>48</v>
      </c>
      <c r="E114" s="26">
        <v>227</v>
      </c>
      <c r="F114" s="25">
        <f t="shared" si="4"/>
        <v>114291.82648622389</v>
      </c>
      <c r="G114" s="7">
        <v>0</v>
      </c>
      <c r="H114" s="7">
        <v>0</v>
      </c>
      <c r="I114" s="7">
        <v>0</v>
      </c>
      <c r="J114" s="7">
        <v>2888921.52</v>
      </c>
      <c r="K114" s="39">
        <f t="shared" si="10"/>
        <v>13134000</v>
      </c>
      <c r="L114" s="7">
        <v>50000</v>
      </c>
      <c r="M114" s="7">
        <v>6050</v>
      </c>
      <c r="N114" s="7">
        <v>0</v>
      </c>
      <c r="O114" s="7">
        <v>0</v>
      </c>
      <c r="P114" s="7">
        <f t="shared" si="11"/>
        <v>9865273.0923728235</v>
      </c>
      <c r="Q114" s="9">
        <f t="shared" si="13"/>
        <v>25944244.612372823</v>
      </c>
      <c r="S114" s="18">
        <v>6253000</v>
      </c>
      <c r="T114" s="18">
        <v>6881000</v>
      </c>
      <c r="U114" s="18"/>
      <c r="V114" s="18"/>
      <c r="W114" s="18">
        <v>12810244.612372823</v>
      </c>
      <c r="X114" s="49"/>
    </row>
    <row r="115" spans="1:24" s="10" customFormat="1" ht="54" customHeight="1" x14ac:dyDescent="0.25">
      <c r="A115" s="76"/>
      <c r="B115" s="77"/>
      <c r="C115" s="1">
        <f t="shared" si="12"/>
        <v>37</v>
      </c>
      <c r="D115" s="5" t="s">
        <v>49</v>
      </c>
      <c r="E115" s="26">
        <v>82</v>
      </c>
      <c r="F115" s="25">
        <f t="shared" si="4"/>
        <v>81349.69536815121</v>
      </c>
      <c r="G115" s="7">
        <v>0</v>
      </c>
      <c r="H115" s="7">
        <v>0</v>
      </c>
      <c r="I115" s="7">
        <v>0</v>
      </c>
      <c r="J115" s="7">
        <v>804528.71</v>
      </c>
      <c r="K115" s="39">
        <f t="shared" si="10"/>
        <v>4312750</v>
      </c>
      <c r="L115" s="7">
        <v>11480</v>
      </c>
      <c r="M115" s="7">
        <v>0</v>
      </c>
      <c r="N115" s="7">
        <v>0</v>
      </c>
      <c r="O115" s="7">
        <v>0</v>
      </c>
      <c r="P115" s="7">
        <f t="shared" si="11"/>
        <v>1541916.3101883987</v>
      </c>
      <c r="Q115" s="9">
        <f t="shared" si="13"/>
        <v>6670675.0201883987</v>
      </c>
      <c r="S115" s="18">
        <v>2388000</v>
      </c>
      <c r="T115" s="18">
        <v>1924750</v>
      </c>
      <c r="U115" s="18"/>
      <c r="V115" s="18"/>
      <c r="W115" s="18">
        <v>2357925.0201883987</v>
      </c>
      <c r="X115" s="49"/>
    </row>
    <row r="116" spans="1:24" s="10" customFormat="1" ht="54" customHeight="1" x14ac:dyDescent="0.25">
      <c r="A116" s="76"/>
      <c r="B116" s="77"/>
      <c r="C116" s="1">
        <f t="shared" si="12"/>
        <v>38</v>
      </c>
      <c r="D116" s="5" t="s">
        <v>50</v>
      </c>
      <c r="E116" s="26">
        <v>67</v>
      </c>
      <c r="F116" s="25">
        <f t="shared" si="4"/>
        <v>99094.685004617175</v>
      </c>
      <c r="G116" s="7">
        <v>0</v>
      </c>
      <c r="H116" s="7">
        <v>0</v>
      </c>
      <c r="I116" s="7">
        <v>0</v>
      </c>
      <c r="J116" s="7">
        <v>447997.23</v>
      </c>
      <c r="K116" s="39">
        <f t="shared" si="10"/>
        <v>4921690</v>
      </c>
      <c r="L116" s="7">
        <v>38000</v>
      </c>
      <c r="M116" s="7">
        <v>0</v>
      </c>
      <c r="N116" s="7">
        <v>0</v>
      </c>
      <c r="O116" s="7">
        <v>0</v>
      </c>
      <c r="P116" s="7">
        <f t="shared" si="11"/>
        <v>1231656.66530935</v>
      </c>
      <c r="Q116" s="9">
        <f t="shared" si="13"/>
        <v>6639343.8953093505</v>
      </c>
      <c r="S116" s="18">
        <v>2294000</v>
      </c>
      <c r="T116" s="18">
        <v>2627690</v>
      </c>
      <c r="U116" s="18"/>
      <c r="V116" s="18"/>
      <c r="W116" s="18">
        <v>1717653.89530935</v>
      </c>
      <c r="X116" s="49"/>
    </row>
    <row r="117" spans="1:24" s="10" customFormat="1" ht="54" customHeight="1" x14ac:dyDescent="0.25">
      <c r="A117" s="76"/>
      <c r="B117" s="77"/>
      <c r="C117" s="1">
        <f t="shared" si="12"/>
        <v>39</v>
      </c>
      <c r="D117" s="5" t="s">
        <v>51</v>
      </c>
      <c r="E117" s="26">
        <v>168</v>
      </c>
      <c r="F117" s="25">
        <f t="shared" si="4"/>
        <v>73627.635199469951</v>
      </c>
      <c r="G117" s="7">
        <v>0</v>
      </c>
      <c r="H117" s="7">
        <v>0</v>
      </c>
      <c r="I117" s="7">
        <v>0</v>
      </c>
      <c r="J117" s="7">
        <v>1882530.76</v>
      </c>
      <c r="K117" s="39">
        <f t="shared" si="10"/>
        <v>8978680</v>
      </c>
      <c r="L117" s="7">
        <v>50000</v>
      </c>
      <c r="M117" s="7">
        <v>3000</v>
      </c>
      <c r="N117" s="7">
        <v>0</v>
      </c>
      <c r="O117" s="7">
        <v>0</v>
      </c>
      <c r="P117" s="7">
        <f t="shared" si="11"/>
        <v>1455231.9535109533</v>
      </c>
      <c r="Q117" s="9">
        <f t="shared" si="13"/>
        <v>12369442.713510953</v>
      </c>
      <c r="S117" s="18">
        <v>3619000</v>
      </c>
      <c r="T117" s="18">
        <v>5359680</v>
      </c>
      <c r="U117" s="18"/>
      <c r="V117" s="18"/>
      <c r="W117" s="18">
        <v>3390762.7135109534</v>
      </c>
      <c r="X117" s="49"/>
    </row>
    <row r="118" spans="1:24" s="10" customFormat="1" ht="54" customHeight="1" x14ac:dyDescent="0.25">
      <c r="A118" s="76"/>
      <c r="B118" s="77"/>
      <c r="C118" s="1">
        <f t="shared" si="12"/>
        <v>40</v>
      </c>
      <c r="D118" s="5" t="s">
        <v>52</v>
      </c>
      <c r="E118" s="26">
        <v>158</v>
      </c>
      <c r="F118" s="25">
        <f t="shared" si="4"/>
        <v>80325.837653944036</v>
      </c>
      <c r="G118" s="7">
        <v>0</v>
      </c>
      <c r="H118" s="7">
        <v>0</v>
      </c>
      <c r="I118" s="7">
        <v>0</v>
      </c>
      <c r="J118" s="7">
        <v>1412511.75</v>
      </c>
      <c r="K118" s="39">
        <f t="shared" si="10"/>
        <v>9145200</v>
      </c>
      <c r="L118" s="7">
        <v>34000</v>
      </c>
      <c r="M118" s="7">
        <v>6000</v>
      </c>
      <c r="N118" s="7">
        <v>0</v>
      </c>
      <c r="O118" s="7">
        <v>0</v>
      </c>
      <c r="P118" s="7">
        <f t="shared" si="11"/>
        <v>2093770.5993231563</v>
      </c>
      <c r="Q118" s="9">
        <f t="shared" si="13"/>
        <v>12691482.349323157</v>
      </c>
      <c r="S118" s="18">
        <v>4371000</v>
      </c>
      <c r="T118" s="18">
        <v>4774200.0000000009</v>
      </c>
      <c r="U118" s="18"/>
      <c r="V118" s="18"/>
      <c r="W118" s="18">
        <v>3546282.3493231563</v>
      </c>
      <c r="X118" s="49"/>
    </row>
    <row r="119" spans="1:24" s="10" customFormat="1" ht="54" customHeight="1" x14ac:dyDescent="0.25">
      <c r="A119" s="76"/>
      <c r="B119" s="77"/>
      <c r="C119" s="1">
        <f t="shared" si="12"/>
        <v>41</v>
      </c>
      <c r="D119" s="5" t="s">
        <v>53</v>
      </c>
      <c r="E119" s="26">
        <v>437</v>
      </c>
      <c r="F119" s="25">
        <f t="shared" si="4"/>
        <v>58428.029784676277</v>
      </c>
      <c r="G119" s="7">
        <v>0</v>
      </c>
      <c r="H119" s="7">
        <v>0</v>
      </c>
      <c r="I119" s="7">
        <v>0</v>
      </c>
      <c r="J119" s="7">
        <v>2367953.4500000002</v>
      </c>
      <c r="K119" s="39">
        <f t="shared" si="10"/>
        <v>20206220</v>
      </c>
      <c r="L119" s="7">
        <v>25100</v>
      </c>
      <c r="M119" s="7">
        <v>0</v>
      </c>
      <c r="N119" s="7">
        <v>0</v>
      </c>
      <c r="O119" s="7">
        <v>0</v>
      </c>
      <c r="P119" s="7">
        <f t="shared" si="11"/>
        <v>2933775.5659035342</v>
      </c>
      <c r="Q119" s="9">
        <f t="shared" si="13"/>
        <v>25533049.015903533</v>
      </c>
      <c r="S119" s="18">
        <v>9432000</v>
      </c>
      <c r="T119" s="18">
        <v>10774219.999999998</v>
      </c>
      <c r="U119" s="18"/>
      <c r="V119" s="18"/>
      <c r="W119" s="18">
        <v>5326829.0159035344</v>
      </c>
      <c r="X119" s="49"/>
    </row>
    <row r="120" spans="1:24" s="10" customFormat="1" ht="54" customHeight="1" x14ac:dyDescent="0.25">
      <c r="A120" s="76"/>
      <c r="B120" s="77"/>
      <c r="C120" s="1">
        <f t="shared" si="12"/>
        <v>42</v>
      </c>
      <c r="D120" s="5" t="s">
        <v>54</v>
      </c>
      <c r="E120" s="26">
        <v>233</v>
      </c>
      <c r="F120" s="25">
        <f t="shared" si="4"/>
        <v>79658.593459959578</v>
      </c>
      <c r="G120" s="7">
        <v>0</v>
      </c>
      <c r="H120" s="7">
        <v>0</v>
      </c>
      <c r="I120" s="7">
        <v>0</v>
      </c>
      <c r="J120" s="7">
        <v>2085248.13</v>
      </c>
      <c r="K120" s="39">
        <f t="shared" si="10"/>
        <v>13187650</v>
      </c>
      <c r="L120" s="7">
        <v>29600</v>
      </c>
      <c r="M120" s="7">
        <v>0</v>
      </c>
      <c r="N120" s="7">
        <v>0</v>
      </c>
      <c r="O120" s="7">
        <v>0</v>
      </c>
      <c r="P120" s="7">
        <f t="shared" si="11"/>
        <v>3257954.1461705817</v>
      </c>
      <c r="Q120" s="9">
        <f t="shared" si="13"/>
        <v>18560452.276170582</v>
      </c>
      <c r="S120" s="18">
        <v>6305000</v>
      </c>
      <c r="T120" s="18">
        <v>6882650</v>
      </c>
      <c r="U120" s="18"/>
      <c r="V120" s="18"/>
      <c r="W120" s="18">
        <v>5372802.2761705816</v>
      </c>
      <c r="X120" s="49"/>
    </row>
    <row r="121" spans="1:24" s="10" customFormat="1" ht="54" customHeight="1" x14ac:dyDescent="0.25">
      <c r="A121" s="76"/>
      <c r="B121" s="77"/>
      <c r="C121" s="1">
        <f t="shared" si="12"/>
        <v>43</v>
      </c>
      <c r="D121" s="5" t="s">
        <v>55</v>
      </c>
      <c r="E121" s="26">
        <v>382</v>
      </c>
      <c r="F121" s="25">
        <f t="shared" si="4"/>
        <v>56991.647611801753</v>
      </c>
      <c r="G121" s="7">
        <v>0</v>
      </c>
      <c r="H121" s="7">
        <v>0</v>
      </c>
      <c r="I121" s="7">
        <v>0</v>
      </c>
      <c r="J121" s="7">
        <v>3066450.2</v>
      </c>
      <c r="K121" s="39">
        <f t="shared" si="10"/>
        <v>15104780</v>
      </c>
      <c r="L121" s="7">
        <v>60000</v>
      </c>
      <c r="M121" s="7">
        <v>0</v>
      </c>
      <c r="N121" s="7">
        <v>0</v>
      </c>
      <c r="O121" s="7">
        <v>0</v>
      </c>
      <c r="P121" s="7">
        <f t="shared" si="11"/>
        <v>3539579.1877082707</v>
      </c>
      <c r="Q121" s="9">
        <f t="shared" si="13"/>
        <v>21770809.387708269</v>
      </c>
      <c r="S121" s="18">
        <v>8423000</v>
      </c>
      <c r="T121" s="18">
        <v>6681780.0000000009</v>
      </c>
      <c r="U121" s="18"/>
      <c r="V121" s="18"/>
      <c r="W121" s="18">
        <v>6666029.3877082709</v>
      </c>
      <c r="X121" s="49"/>
    </row>
    <row r="122" spans="1:24" s="10" customFormat="1" ht="54" customHeight="1" x14ac:dyDescent="0.25">
      <c r="A122" s="76"/>
      <c r="B122" s="77"/>
      <c r="C122" s="1">
        <f t="shared" si="12"/>
        <v>44</v>
      </c>
      <c r="D122" s="5" t="s">
        <v>56</v>
      </c>
      <c r="E122" s="26">
        <v>424</v>
      </c>
      <c r="F122" s="25">
        <f t="shared" si="4"/>
        <v>80337.462942292972</v>
      </c>
      <c r="G122" s="7">
        <v>0</v>
      </c>
      <c r="H122" s="7">
        <v>0</v>
      </c>
      <c r="I122" s="7">
        <v>0</v>
      </c>
      <c r="J122" s="7">
        <v>4008514.29</v>
      </c>
      <c r="K122" s="39">
        <f t="shared" si="10"/>
        <v>25021150</v>
      </c>
      <c r="L122" s="7">
        <v>50000</v>
      </c>
      <c r="M122" s="7">
        <v>0</v>
      </c>
      <c r="N122" s="7">
        <v>0</v>
      </c>
      <c r="O122" s="7">
        <v>0</v>
      </c>
      <c r="P122" s="7">
        <f t="shared" si="11"/>
        <v>4983419.9975322196</v>
      </c>
      <c r="Q122" s="9">
        <f t="shared" si="13"/>
        <v>34063084.287532218</v>
      </c>
      <c r="S122" s="18">
        <v>10044000</v>
      </c>
      <c r="T122" s="18">
        <v>14977150</v>
      </c>
      <c r="U122" s="18"/>
      <c r="V122" s="18"/>
      <c r="W122" s="18">
        <v>9041934.2875322197</v>
      </c>
      <c r="X122" s="49"/>
    </row>
    <row r="123" spans="1:24" s="10" customFormat="1" ht="54" customHeight="1" x14ac:dyDescent="0.25">
      <c r="A123" s="76"/>
      <c r="B123" s="77"/>
      <c r="C123" s="1">
        <f t="shared" si="12"/>
        <v>45</v>
      </c>
      <c r="D123" s="5" t="s">
        <v>57</v>
      </c>
      <c r="E123" s="26">
        <v>423</v>
      </c>
      <c r="F123" s="25">
        <f t="shared" si="4"/>
        <v>59366.16050986138</v>
      </c>
      <c r="G123" s="7">
        <v>0</v>
      </c>
      <c r="H123" s="7">
        <v>0</v>
      </c>
      <c r="I123" s="7">
        <v>0</v>
      </c>
      <c r="J123" s="7">
        <v>3707538.18</v>
      </c>
      <c r="K123" s="39">
        <f t="shared" si="10"/>
        <v>18419320</v>
      </c>
      <c r="L123" s="7">
        <v>30500</v>
      </c>
      <c r="M123" s="7">
        <v>0</v>
      </c>
      <c r="N123" s="7">
        <v>0</v>
      </c>
      <c r="O123" s="7">
        <v>0</v>
      </c>
      <c r="P123" s="7">
        <f t="shared" si="11"/>
        <v>2954527.7156713638</v>
      </c>
      <c r="Q123" s="9">
        <f t="shared" si="13"/>
        <v>25111885.895671364</v>
      </c>
      <c r="S123" s="18">
        <v>9819000</v>
      </c>
      <c r="T123" s="18">
        <v>8600320</v>
      </c>
      <c r="U123" s="18"/>
      <c r="V123" s="18"/>
      <c r="W123" s="18">
        <v>6692565.8956713639</v>
      </c>
      <c r="X123" s="49"/>
    </row>
    <row r="124" spans="1:24" s="10" customFormat="1" ht="54" customHeight="1" x14ac:dyDescent="0.25">
      <c r="A124" s="76"/>
      <c r="B124" s="77"/>
      <c r="C124" s="1">
        <f t="shared" si="12"/>
        <v>46</v>
      </c>
      <c r="D124" s="5" t="s">
        <v>58</v>
      </c>
      <c r="E124" s="26">
        <v>211</v>
      </c>
      <c r="F124" s="25">
        <f t="shared" si="4"/>
        <v>66522.017418006901</v>
      </c>
      <c r="G124" s="7">
        <v>0</v>
      </c>
      <c r="H124" s="7">
        <v>0</v>
      </c>
      <c r="I124" s="7">
        <v>0</v>
      </c>
      <c r="J124" s="7">
        <v>1639616.92</v>
      </c>
      <c r="K124" s="39">
        <f t="shared" si="10"/>
        <v>10422000</v>
      </c>
      <c r="L124" s="7">
        <v>30000</v>
      </c>
      <c r="M124" s="7">
        <v>0</v>
      </c>
      <c r="N124" s="7">
        <v>0</v>
      </c>
      <c r="O124" s="7">
        <v>0</v>
      </c>
      <c r="P124" s="7">
        <f t="shared" si="11"/>
        <v>1944528.7551994543</v>
      </c>
      <c r="Q124" s="9">
        <f t="shared" si="13"/>
        <v>14036145.675199455</v>
      </c>
      <c r="S124" s="18">
        <v>4756000</v>
      </c>
      <c r="T124" s="18">
        <v>5666000</v>
      </c>
      <c r="U124" s="18"/>
      <c r="V124" s="18"/>
      <c r="W124" s="18">
        <v>3614145.6751994542</v>
      </c>
      <c r="X124" s="49"/>
    </row>
    <row r="125" spans="1:24" s="10" customFormat="1" ht="54" customHeight="1" x14ac:dyDescent="0.25">
      <c r="A125" s="76"/>
      <c r="B125" s="77"/>
      <c r="C125" s="1">
        <f t="shared" si="12"/>
        <v>47</v>
      </c>
      <c r="D125" s="5" t="s">
        <v>59</v>
      </c>
      <c r="E125" s="26">
        <v>0</v>
      </c>
      <c r="F125" s="25">
        <v>0</v>
      </c>
      <c r="G125" s="7">
        <v>0</v>
      </c>
      <c r="H125" s="7">
        <v>0</v>
      </c>
      <c r="I125" s="7">
        <v>0</v>
      </c>
      <c r="J125" s="7">
        <v>3798264.14</v>
      </c>
      <c r="K125" s="39">
        <f t="shared" si="10"/>
        <v>6734290</v>
      </c>
      <c r="L125" s="7">
        <v>0</v>
      </c>
      <c r="M125" s="7">
        <v>0</v>
      </c>
      <c r="N125" s="7">
        <v>0</v>
      </c>
      <c r="O125" s="7">
        <v>0</v>
      </c>
      <c r="P125" s="7">
        <f t="shared" si="11"/>
        <v>1494916.4009378827</v>
      </c>
      <c r="Q125" s="9">
        <f t="shared" si="13"/>
        <v>12027470.540937884</v>
      </c>
      <c r="S125" s="18">
        <v>4145000</v>
      </c>
      <c r="T125" s="18">
        <v>2589290</v>
      </c>
      <c r="U125" s="18"/>
      <c r="V125" s="18"/>
      <c r="W125" s="18">
        <v>5293180.5409378828</v>
      </c>
      <c r="X125" s="49"/>
    </row>
    <row r="126" spans="1:24" s="10" customFormat="1" ht="54" customHeight="1" x14ac:dyDescent="0.25">
      <c r="A126" s="76"/>
      <c r="B126" s="77"/>
      <c r="C126" s="1">
        <f t="shared" si="12"/>
        <v>48</v>
      </c>
      <c r="D126" s="5" t="s">
        <v>60</v>
      </c>
      <c r="E126" s="26">
        <v>85</v>
      </c>
      <c r="F126" s="25">
        <f t="shared" si="4"/>
        <v>87848.883286400989</v>
      </c>
      <c r="G126" s="7">
        <v>0</v>
      </c>
      <c r="H126" s="7">
        <v>0</v>
      </c>
      <c r="I126" s="7">
        <v>0</v>
      </c>
      <c r="J126" s="7">
        <v>820916.52</v>
      </c>
      <c r="K126" s="39">
        <f t="shared" si="10"/>
        <v>4853090</v>
      </c>
      <c r="L126" s="7">
        <v>37000</v>
      </c>
      <c r="M126" s="7">
        <v>0</v>
      </c>
      <c r="N126" s="7">
        <v>0</v>
      </c>
      <c r="O126" s="7">
        <v>0</v>
      </c>
      <c r="P126" s="7">
        <f t="shared" si="11"/>
        <v>1756148.5593440845</v>
      </c>
      <c r="Q126" s="9">
        <f t="shared" si="13"/>
        <v>7467155.0793440845</v>
      </c>
      <c r="S126" s="18">
        <v>2003000</v>
      </c>
      <c r="T126" s="18">
        <v>2850090</v>
      </c>
      <c r="U126" s="18"/>
      <c r="V126" s="18"/>
      <c r="W126" s="18">
        <v>2614065.0793440845</v>
      </c>
      <c r="X126" s="49"/>
    </row>
    <row r="127" spans="1:24" s="10" customFormat="1" ht="54" customHeight="1" x14ac:dyDescent="0.25">
      <c r="A127" s="76"/>
      <c r="B127" s="77"/>
      <c r="C127" s="1">
        <f t="shared" si="12"/>
        <v>49</v>
      </c>
      <c r="D127" s="5" t="s">
        <v>61</v>
      </c>
      <c r="E127" s="26">
        <v>223</v>
      </c>
      <c r="F127" s="25">
        <f t="shared" si="4"/>
        <v>92921.815763029488</v>
      </c>
      <c r="G127" s="7">
        <v>0</v>
      </c>
      <c r="H127" s="7">
        <v>0</v>
      </c>
      <c r="I127" s="7">
        <v>0</v>
      </c>
      <c r="J127" s="7">
        <v>4220189.34</v>
      </c>
      <c r="K127" s="39">
        <f t="shared" si="10"/>
        <v>13644000</v>
      </c>
      <c r="L127" s="7">
        <v>30500</v>
      </c>
      <c r="M127" s="7">
        <v>0</v>
      </c>
      <c r="N127" s="7">
        <v>0</v>
      </c>
      <c r="O127" s="7">
        <v>0</v>
      </c>
      <c r="P127" s="7">
        <f t="shared" si="11"/>
        <v>2826875.5751555739</v>
      </c>
      <c r="Q127" s="9">
        <f t="shared" si="13"/>
        <v>20721564.915155575</v>
      </c>
      <c r="S127" s="18">
        <v>6147000</v>
      </c>
      <c r="T127" s="18">
        <v>7497000</v>
      </c>
      <c r="U127" s="18"/>
      <c r="V127" s="18"/>
      <c r="W127" s="18">
        <v>7077564.9151555737</v>
      </c>
      <c r="X127" s="49"/>
    </row>
    <row r="128" spans="1:24" s="10" customFormat="1" ht="54" customHeight="1" x14ac:dyDescent="0.25">
      <c r="A128" s="76"/>
      <c r="B128" s="77"/>
      <c r="C128" s="1">
        <f t="shared" si="12"/>
        <v>50</v>
      </c>
      <c r="D128" s="5" t="s">
        <v>62</v>
      </c>
      <c r="E128" s="26">
        <v>354</v>
      </c>
      <c r="F128" s="25">
        <f t="shared" si="4"/>
        <v>60013.935890837791</v>
      </c>
      <c r="G128" s="7">
        <v>0</v>
      </c>
      <c r="H128" s="7">
        <v>0</v>
      </c>
      <c r="I128" s="7">
        <v>0</v>
      </c>
      <c r="J128" s="7">
        <v>2130380.73</v>
      </c>
      <c r="K128" s="39">
        <f t="shared" si="10"/>
        <v>16773000</v>
      </c>
      <c r="L128" s="7">
        <v>32000</v>
      </c>
      <c r="M128" s="7">
        <v>5000</v>
      </c>
      <c r="N128" s="7">
        <v>0</v>
      </c>
      <c r="O128" s="7">
        <v>0</v>
      </c>
      <c r="P128" s="7">
        <f t="shared" si="11"/>
        <v>2304552.5753565771</v>
      </c>
      <c r="Q128" s="9">
        <f t="shared" si="13"/>
        <v>21244933.305356577</v>
      </c>
      <c r="S128" s="18">
        <v>8334000</v>
      </c>
      <c r="T128" s="18">
        <v>8439000</v>
      </c>
      <c r="U128" s="18"/>
      <c r="V128" s="18"/>
      <c r="W128" s="18">
        <v>4471933.305356577</v>
      </c>
      <c r="X128" s="49"/>
    </row>
    <row r="129" spans="1:24" s="10" customFormat="1" ht="54" customHeight="1" x14ac:dyDescent="0.25">
      <c r="A129" s="76"/>
      <c r="B129" s="77"/>
      <c r="C129" s="1">
        <f t="shared" si="12"/>
        <v>51</v>
      </c>
      <c r="D129" s="5" t="s">
        <v>63</v>
      </c>
      <c r="E129" s="26">
        <v>287</v>
      </c>
      <c r="F129" s="25">
        <f t="shared" si="4"/>
        <v>68119.54459603029</v>
      </c>
      <c r="G129" s="7">
        <v>0</v>
      </c>
      <c r="H129" s="7">
        <v>0</v>
      </c>
      <c r="I129" s="7">
        <v>0</v>
      </c>
      <c r="J129" s="7">
        <v>1786262.89</v>
      </c>
      <c r="K129" s="39">
        <f t="shared" si="10"/>
        <v>13845210</v>
      </c>
      <c r="L129" s="7">
        <v>45000</v>
      </c>
      <c r="M129" s="7">
        <v>5000</v>
      </c>
      <c r="N129" s="7">
        <v>0</v>
      </c>
      <c r="O129" s="7">
        <v>0</v>
      </c>
      <c r="P129" s="7">
        <f t="shared" si="11"/>
        <v>3868836.4090606906</v>
      </c>
      <c r="Q129" s="9">
        <f t="shared" si="13"/>
        <v>19550309.299060691</v>
      </c>
      <c r="S129" s="18">
        <v>6154000</v>
      </c>
      <c r="T129" s="18">
        <v>7691209.9999999991</v>
      </c>
      <c r="U129" s="18"/>
      <c r="V129" s="18"/>
      <c r="W129" s="18">
        <v>5705099.2990606902</v>
      </c>
      <c r="X129" s="49"/>
    </row>
    <row r="130" spans="1:24" s="10" customFormat="1" ht="54" customHeight="1" x14ac:dyDescent="0.25">
      <c r="A130" s="76"/>
      <c r="B130" s="77"/>
      <c r="C130" s="1">
        <f t="shared" si="12"/>
        <v>52</v>
      </c>
      <c r="D130" s="5" t="s">
        <v>64</v>
      </c>
      <c r="E130" s="26">
        <v>106</v>
      </c>
      <c r="F130" s="25">
        <f t="shared" si="4"/>
        <v>86936.374111623518</v>
      </c>
      <c r="G130" s="7">
        <v>0</v>
      </c>
      <c r="H130" s="7">
        <v>0</v>
      </c>
      <c r="I130" s="7">
        <v>0</v>
      </c>
      <c r="J130" s="7">
        <v>1384076.11</v>
      </c>
      <c r="K130" s="39">
        <f t="shared" si="10"/>
        <v>5756510</v>
      </c>
      <c r="L130" s="7">
        <v>55000</v>
      </c>
      <c r="M130" s="7">
        <v>0</v>
      </c>
      <c r="N130" s="7">
        <v>0</v>
      </c>
      <c r="O130" s="7">
        <v>0</v>
      </c>
      <c r="P130" s="7">
        <f t="shared" si="11"/>
        <v>2019669.5458320922</v>
      </c>
      <c r="Q130" s="9">
        <f t="shared" si="13"/>
        <v>9215255.6558320932</v>
      </c>
      <c r="S130" s="18">
        <v>2448000</v>
      </c>
      <c r="T130" s="18">
        <v>3308510</v>
      </c>
      <c r="U130" s="18"/>
      <c r="V130" s="18"/>
      <c r="W130" s="18">
        <v>3458745.6558320923</v>
      </c>
      <c r="X130" s="49"/>
    </row>
    <row r="131" spans="1:24" s="10" customFormat="1" ht="54" customHeight="1" x14ac:dyDescent="0.25">
      <c r="A131" s="76"/>
      <c r="B131" s="77"/>
      <c r="C131" s="1">
        <f t="shared" si="12"/>
        <v>53</v>
      </c>
      <c r="D131" s="5" t="s">
        <v>65</v>
      </c>
      <c r="E131" s="26">
        <v>108</v>
      </c>
      <c r="F131" s="25">
        <f t="shared" si="4"/>
        <v>70701.966538520661</v>
      </c>
      <c r="G131" s="7">
        <v>0</v>
      </c>
      <c r="H131" s="7">
        <v>0</v>
      </c>
      <c r="I131" s="7">
        <v>0</v>
      </c>
      <c r="J131" s="7">
        <v>1190262.82</v>
      </c>
      <c r="K131" s="39">
        <f t="shared" si="10"/>
        <v>4797600</v>
      </c>
      <c r="L131" s="7">
        <v>37000</v>
      </c>
      <c r="M131" s="7">
        <v>0</v>
      </c>
      <c r="N131" s="7">
        <v>0</v>
      </c>
      <c r="O131" s="7">
        <v>0</v>
      </c>
      <c r="P131" s="7">
        <f t="shared" si="11"/>
        <v>1610949.5661602321</v>
      </c>
      <c r="Q131" s="9">
        <f t="shared" si="13"/>
        <v>7635812.3861602321</v>
      </c>
      <c r="S131" s="18">
        <v>2548000</v>
      </c>
      <c r="T131" s="18">
        <v>2249600</v>
      </c>
      <c r="U131" s="18"/>
      <c r="V131" s="18"/>
      <c r="W131" s="18">
        <v>2838212.3861602321</v>
      </c>
      <c r="X131" s="49"/>
    </row>
    <row r="132" spans="1:24" s="10" customFormat="1" ht="54" customHeight="1" x14ac:dyDescent="0.25">
      <c r="A132" s="76"/>
      <c r="B132" s="77"/>
      <c r="C132" s="1">
        <f t="shared" si="12"/>
        <v>54</v>
      </c>
      <c r="D132" s="5" t="s">
        <v>66</v>
      </c>
      <c r="E132" s="26">
        <v>145</v>
      </c>
      <c r="F132" s="25">
        <f t="shared" si="4"/>
        <v>90084.543171699697</v>
      </c>
      <c r="G132" s="7">
        <v>0</v>
      </c>
      <c r="H132" s="7">
        <v>0</v>
      </c>
      <c r="I132" s="7">
        <v>0</v>
      </c>
      <c r="J132" s="7">
        <v>1049407.08</v>
      </c>
      <c r="K132" s="39">
        <f t="shared" si="10"/>
        <v>9587640</v>
      </c>
      <c r="L132" s="7">
        <v>43000</v>
      </c>
      <c r="M132" s="7">
        <v>15000</v>
      </c>
      <c r="N132" s="7">
        <v>0</v>
      </c>
      <c r="O132" s="7">
        <v>0</v>
      </c>
      <c r="P132" s="7">
        <f t="shared" si="11"/>
        <v>2367211.6798964557</v>
      </c>
      <c r="Q132" s="9">
        <f t="shared" si="13"/>
        <v>13062258.759896455</v>
      </c>
      <c r="S132" s="18">
        <v>4469000</v>
      </c>
      <c r="T132" s="18">
        <v>5118639.9999999991</v>
      </c>
      <c r="U132" s="18"/>
      <c r="V132" s="18"/>
      <c r="W132" s="18">
        <v>3474618.7598964558</v>
      </c>
      <c r="X132" s="49"/>
    </row>
    <row r="133" spans="1:24" s="10" customFormat="1" ht="54" customHeight="1" x14ac:dyDescent="0.25">
      <c r="A133" s="76"/>
      <c r="B133" s="77"/>
      <c r="C133" s="1">
        <f t="shared" si="12"/>
        <v>55</v>
      </c>
      <c r="D133" s="5" t="s">
        <v>67</v>
      </c>
      <c r="E133" s="26">
        <v>350</v>
      </c>
      <c r="F133" s="25">
        <f t="shared" si="4"/>
        <v>82234.034165035933</v>
      </c>
      <c r="G133" s="7">
        <v>0</v>
      </c>
      <c r="H133" s="7">
        <v>0</v>
      </c>
      <c r="I133" s="7">
        <v>0</v>
      </c>
      <c r="J133" s="7">
        <v>3814618.47</v>
      </c>
      <c r="K133" s="39">
        <f t="shared" si="10"/>
        <v>21400150</v>
      </c>
      <c r="L133" s="7">
        <v>67000</v>
      </c>
      <c r="M133" s="7">
        <v>0</v>
      </c>
      <c r="N133" s="7">
        <v>0</v>
      </c>
      <c r="O133" s="7">
        <v>0</v>
      </c>
      <c r="P133" s="7">
        <f t="shared" si="11"/>
        <v>3500143.4877625783</v>
      </c>
      <c r="Q133" s="9">
        <f t="shared" si="13"/>
        <v>28781911.957762577</v>
      </c>
      <c r="S133" s="18">
        <v>8898000</v>
      </c>
      <c r="T133" s="18">
        <v>12502150</v>
      </c>
      <c r="U133" s="18"/>
      <c r="V133" s="18"/>
      <c r="W133" s="18">
        <v>7381761.9577625785</v>
      </c>
      <c r="X133" s="49"/>
    </row>
    <row r="134" spans="1:24" s="10" customFormat="1" ht="54" customHeight="1" x14ac:dyDescent="0.25">
      <c r="A134" s="76"/>
      <c r="B134" s="77"/>
      <c r="C134" s="1">
        <f t="shared" si="12"/>
        <v>56</v>
      </c>
      <c r="D134" s="5" t="s">
        <v>68</v>
      </c>
      <c r="E134" s="26">
        <v>114</v>
      </c>
      <c r="F134" s="25">
        <f t="shared" si="4"/>
        <v>95949.554801974475</v>
      </c>
      <c r="G134" s="7">
        <v>0</v>
      </c>
      <c r="H134" s="7">
        <v>0</v>
      </c>
      <c r="I134" s="7">
        <v>0</v>
      </c>
      <c r="J134" s="7">
        <v>2077141.06</v>
      </c>
      <c r="K134" s="39">
        <f t="shared" si="10"/>
        <v>7077000</v>
      </c>
      <c r="L134" s="7">
        <v>39000</v>
      </c>
      <c r="M134" s="7">
        <v>5000</v>
      </c>
      <c r="N134" s="7">
        <v>0</v>
      </c>
      <c r="O134" s="7">
        <v>0</v>
      </c>
      <c r="P134" s="7">
        <f t="shared" si="11"/>
        <v>1740108.1874250905</v>
      </c>
      <c r="Q134" s="9">
        <f t="shared" si="13"/>
        <v>10938249.247425091</v>
      </c>
      <c r="S134" s="18">
        <v>3137000</v>
      </c>
      <c r="T134" s="18">
        <v>3940000</v>
      </c>
      <c r="U134" s="18"/>
      <c r="V134" s="18"/>
      <c r="W134" s="18">
        <v>3861249.2474250905</v>
      </c>
      <c r="X134" s="49"/>
    </row>
    <row r="135" spans="1:24" s="10" customFormat="1" ht="54" customHeight="1" x14ac:dyDescent="0.25">
      <c r="A135" s="76"/>
      <c r="B135" s="77"/>
      <c r="C135" s="1">
        <f t="shared" si="12"/>
        <v>57</v>
      </c>
      <c r="D135" s="5" t="s">
        <v>69</v>
      </c>
      <c r="E135" s="26">
        <v>72</v>
      </c>
      <c r="F135" s="25">
        <f t="shared" si="4"/>
        <v>113595.34518870135</v>
      </c>
      <c r="G135" s="7">
        <v>0</v>
      </c>
      <c r="H135" s="7">
        <v>0</v>
      </c>
      <c r="I135" s="7">
        <v>0</v>
      </c>
      <c r="J135" s="7">
        <v>1432662.37</v>
      </c>
      <c r="K135" s="39">
        <f t="shared" si="10"/>
        <v>4897930</v>
      </c>
      <c r="L135" s="7">
        <v>46000</v>
      </c>
      <c r="M135" s="7">
        <v>10000</v>
      </c>
      <c r="N135" s="7">
        <v>0</v>
      </c>
      <c r="O135" s="7">
        <v>0</v>
      </c>
      <c r="P135" s="7">
        <f t="shared" si="11"/>
        <v>1792272.4835864962</v>
      </c>
      <c r="Q135" s="9">
        <f t="shared" si="13"/>
        <v>8178864.8535864968</v>
      </c>
      <c r="S135" s="18">
        <v>2376000</v>
      </c>
      <c r="T135" s="18">
        <v>2521930</v>
      </c>
      <c r="U135" s="18"/>
      <c r="V135" s="18"/>
      <c r="W135" s="18">
        <v>3280934.8535864963</v>
      </c>
      <c r="X135" s="49"/>
    </row>
    <row r="136" spans="1:24" s="10" customFormat="1" ht="54" customHeight="1" x14ac:dyDescent="0.25">
      <c r="A136" s="76"/>
      <c r="B136" s="77"/>
      <c r="C136" s="1">
        <f t="shared" si="12"/>
        <v>58</v>
      </c>
      <c r="D136" s="5" t="s">
        <v>70</v>
      </c>
      <c r="E136" s="26">
        <v>342</v>
      </c>
      <c r="F136" s="25">
        <f t="shared" si="4"/>
        <v>56396.178031867792</v>
      </c>
      <c r="G136" s="7">
        <v>0</v>
      </c>
      <c r="H136" s="7">
        <v>0</v>
      </c>
      <c r="I136" s="7">
        <v>0</v>
      </c>
      <c r="J136" s="7">
        <v>1885413.01</v>
      </c>
      <c r="K136" s="39">
        <f t="shared" si="10"/>
        <v>15165000</v>
      </c>
      <c r="L136" s="7">
        <v>28200</v>
      </c>
      <c r="M136" s="7">
        <v>0</v>
      </c>
      <c r="N136" s="7">
        <v>0</v>
      </c>
      <c r="O136" s="7">
        <v>0</v>
      </c>
      <c r="P136" s="7">
        <f t="shared" si="11"/>
        <v>2208879.8768987833</v>
      </c>
      <c r="Q136" s="9">
        <f t="shared" si="13"/>
        <v>19287492.886898786</v>
      </c>
      <c r="S136" s="18">
        <v>7290000</v>
      </c>
      <c r="T136" s="18">
        <v>7875000</v>
      </c>
      <c r="U136" s="18"/>
      <c r="V136" s="18"/>
      <c r="W136" s="18">
        <v>4122492.8868987835</v>
      </c>
      <c r="X136" s="49"/>
    </row>
    <row r="137" spans="1:24" s="10" customFormat="1" ht="54" customHeight="1" x14ac:dyDescent="0.25">
      <c r="A137" s="76"/>
      <c r="B137" s="77"/>
      <c r="C137" s="1">
        <f t="shared" si="12"/>
        <v>59</v>
      </c>
      <c r="D137" s="5" t="s">
        <v>71</v>
      </c>
      <c r="E137" s="26">
        <v>166</v>
      </c>
      <c r="F137" s="25">
        <f t="shared" ref="F137:F146" si="14">Q137/E137</f>
        <v>74687.047317056946</v>
      </c>
      <c r="G137" s="7">
        <v>0</v>
      </c>
      <c r="H137" s="7">
        <v>0</v>
      </c>
      <c r="I137" s="7">
        <v>0</v>
      </c>
      <c r="J137" s="7">
        <v>1387956.95</v>
      </c>
      <c r="K137" s="39">
        <f t="shared" si="10"/>
        <v>9007540</v>
      </c>
      <c r="L137" s="7">
        <v>31000</v>
      </c>
      <c r="M137" s="7">
        <v>0</v>
      </c>
      <c r="N137" s="7">
        <v>0</v>
      </c>
      <c r="O137" s="7">
        <v>0</v>
      </c>
      <c r="P137" s="7">
        <f t="shared" si="11"/>
        <v>1971552.9046314519</v>
      </c>
      <c r="Q137" s="9">
        <f t="shared" si="13"/>
        <v>12398049.854631452</v>
      </c>
      <c r="S137" s="18">
        <v>4352000</v>
      </c>
      <c r="T137" s="18">
        <v>4655540</v>
      </c>
      <c r="U137" s="18"/>
      <c r="V137" s="18"/>
      <c r="W137" s="18">
        <v>3390509.8546314519</v>
      </c>
      <c r="X137" s="49"/>
    </row>
    <row r="138" spans="1:24" s="10" customFormat="1" ht="54" customHeight="1" x14ac:dyDescent="0.25">
      <c r="A138" s="76"/>
      <c r="B138" s="77"/>
      <c r="C138" s="1">
        <f t="shared" si="12"/>
        <v>60</v>
      </c>
      <c r="D138" s="5" t="s">
        <v>72</v>
      </c>
      <c r="E138" s="26">
        <v>145</v>
      </c>
      <c r="F138" s="25">
        <f t="shared" si="14"/>
        <v>72699.826466915212</v>
      </c>
      <c r="G138" s="7">
        <v>0</v>
      </c>
      <c r="H138" s="7">
        <v>0</v>
      </c>
      <c r="I138" s="7">
        <v>0</v>
      </c>
      <c r="J138" s="7">
        <v>1238649.27</v>
      </c>
      <c r="K138" s="39">
        <f t="shared" si="10"/>
        <v>7308120</v>
      </c>
      <c r="L138" s="7">
        <v>13000</v>
      </c>
      <c r="M138" s="7">
        <v>0</v>
      </c>
      <c r="N138" s="7">
        <v>0</v>
      </c>
      <c r="O138" s="7">
        <v>0</v>
      </c>
      <c r="P138" s="7">
        <f t="shared" si="11"/>
        <v>1981705.5677027069</v>
      </c>
      <c r="Q138" s="9">
        <f t="shared" si="13"/>
        <v>10541474.837702706</v>
      </c>
      <c r="S138" s="18">
        <v>3809000</v>
      </c>
      <c r="T138" s="18">
        <v>3499120.0000000005</v>
      </c>
      <c r="U138" s="18"/>
      <c r="V138" s="18"/>
      <c r="W138" s="18">
        <v>3233354.8377027069</v>
      </c>
      <c r="X138" s="49"/>
    </row>
    <row r="139" spans="1:24" s="10" customFormat="1" ht="54" customHeight="1" x14ac:dyDescent="0.25">
      <c r="A139" s="76"/>
      <c r="B139" s="77"/>
      <c r="C139" s="1">
        <f t="shared" si="12"/>
        <v>61</v>
      </c>
      <c r="D139" s="5" t="s">
        <v>73</v>
      </c>
      <c r="E139" s="26">
        <v>166</v>
      </c>
      <c r="F139" s="25">
        <f t="shared" si="14"/>
        <v>89570.635841914234</v>
      </c>
      <c r="G139" s="7">
        <v>0</v>
      </c>
      <c r="H139" s="7">
        <v>0</v>
      </c>
      <c r="I139" s="7">
        <v>0</v>
      </c>
      <c r="J139" s="7">
        <v>1722722.45</v>
      </c>
      <c r="K139" s="39">
        <f t="shared" si="10"/>
        <v>9247530</v>
      </c>
      <c r="L139" s="7">
        <v>49500</v>
      </c>
      <c r="M139" s="7">
        <v>4000</v>
      </c>
      <c r="N139" s="7">
        <v>0</v>
      </c>
      <c r="O139" s="7">
        <v>0</v>
      </c>
      <c r="P139" s="7">
        <f t="shared" si="11"/>
        <v>3844973.0997577626</v>
      </c>
      <c r="Q139" s="9">
        <f t="shared" si="13"/>
        <v>14868725.549757762</v>
      </c>
      <c r="S139" s="18">
        <v>4877000</v>
      </c>
      <c r="T139" s="18">
        <v>4370530</v>
      </c>
      <c r="U139" s="18"/>
      <c r="V139" s="18"/>
      <c r="W139" s="18">
        <v>5621195.5497577628</v>
      </c>
      <c r="X139" s="49"/>
    </row>
    <row r="140" spans="1:24" s="10" customFormat="1" ht="54" customHeight="1" x14ac:dyDescent="0.25">
      <c r="A140" s="76"/>
      <c r="B140" s="77"/>
      <c r="C140" s="1">
        <f t="shared" si="12"/>
        <v>62</v>
      </c>
      <c r="D140" s="5" t="s">
        <v>74</v>
      </c>
      <c r="E140" s="26">
        <v>425</v>
      </c>
      <c r="F140" s="25">
        <f t="shared" si="14"/>
        <v>70899.380629362116</v>
      </c>
      <c r="G140" s="7">
        <v>0</v>
      </c>
      <c r="H140" s="7">
        <v>0</v>
      </c>
      <c r="I140" s="7">
        <v>0</v>
      </c>
      <c r="J140" s="7">
        <v>3761781.28</v>
      </c>
      <c r="K140" s="39">
        <f t="shared" si="10"/>
        <v>22107600</v>
      </c>
      <c r="L140" s="7">
        <v>30000</v>
      </c>
      <c r="M140" s="7">
        <v>0</v>
      </c>
      <c r="N140" s="7">
        <v>0</v>
      </c>
      <c r="O140" s="7">
        <v>0</v>
      </c>
      <c r="P140" s="7">
        <f t="shared" si="11"/>
        <v>4232855.4874788988</v>
      </c>
      <c r="Q140" s="9">
        <f t="shared" si="13"/>
        <v>30132236.767478898</v>
      </c>
      <c r="S140" s="18">
        <v>10253000</v>
      </c>
      <c r="T140" s="18">
        <v>11854600</v>
      </c>
      <c r="U140" s="18"/>
      <c r="V140" s="18"/>
      <c r="W140" s="18">
        <v>8024636.7674788991</v>
      </c>
      <c r="X140" s="49"/>
    </row>
    <row r="141" spans="1:24" s="10" customFormat="1" ht="54" customHeight="1" x14ac:dyDescent="0.25">
      <c r="A141" s="76"/>
      <c r="B141" s="77"/>
      <c r="C141" s="1">
        <f t="shared" si="12"/>
        <v>63</v>
      </c>
      <c r="D141" s="5" t="s">
        <v>75</v>
      </c>
      <c r="E141" s="26">
        <v>170</v>
      </c>
      <c r="F141" s="25">
        <f t="shared" si="14"/>
        <v>81748.78077390969</v>
      </c>
      <c r="G141" s="7">
        <v>0</v>
      </c>
      <c r="H141" s="7">
        <v>0</v>
      </c>
      <c r="I141" s="7">
        <v>0</v>
      </c>
      <c r="J141" s="7">
        <v>1174100.3899999999</v>
      </c>
      <c r="K141" s="39">
        <f t="shared" si="10"/>
        <v>10303030</v>
      </c>
      <c r="L141" s="7">
        <v>31020.000000000004</v>
      </c>
      <c r="M141" s="7">
        <v>3300</v>
      </c>
      <c r="N141" s="7">
        <v>0</v>
      </c>
      <c r="O141" s="7">
        <v>0</v>
      </c>
      <c r="P141" s="7">
        <f t="shared" si="11"/>
        <v>2385842.3415646488</v>
      </c>
      <c r="Q141" s="9">
        <f t="shared" si="13"/>
        <v>13897292.731564648</v>
      </c>
      <c r="S141" s="18">
        <v>5176000</v>
      </c>
      <c r="T141" s="18">
        <v>5127030</v>
      </c>
      <c r="U141" s="18"/>
      <c r="V141" s="18"/>
      <c r="W141" s="18">
        <v>3594262.7315646484</v>
      </c>
      <c r="X141" s="49"/>
    </row>
    <row r="142" spans="1:24" s="10" customFormat="1" ht="54" customHeight="1" x14ac:dyDescent="0.25">
      <c r="A142" s="76"/>
      <c r="B142" s="77"/>
      <c r="C142" s="1">
        <f t="shared" si="12"/>
        <v>64</v>
      </c>
      <c r="D142" s="5" t="s">
        <v>76</v>
      </c>
      <c r="E142" s="26">
        <v>309</v>
      </c>
      <c r="F142" s="25">
        <f t="shared" si="14"/>
        <v>73139.725544339817</v>
      </c>
      <c r="G142" s="7">
        <v>0</v>
      </c>
      <c r="H142" s="7">
        <v>0</v>
      </c>
      <c r="I142" s="7">
        <v>0</v>
      </c>
      <c r="J142" s="7">
        <v>2606011.63</v>
      </c>
      <c r="K142" s="39">
        <f t="shared" si="10"/>
        <v>16917320</v>
      </c>
      <c r="L142" s="7">
        <v>31100</v>
      </c>
      <c r="M142" s="7">
        <v>0</v>
      </c>
      <c r="N142" s="7">
        <v>0</v>
      </c>
      <c r="O142" s="7">
        <v>0</v>
      </c>
      <c r="P142" s="7">
        <f t="shared" si="11"/>
        <v>3045743.5632010046</v>
      </c>
      <c r="Q142" s="9">
        <f t="shared" ref="Q142:Q146" si="15">SUM(J142:P142)</f>
        <v>22600175.193201005</v>
      </c>
      <c r="S142" s="18">
        <v>10250000</v>
      </c>
      <c r="T142" s="18">
        <v>6667320</v>
      </c>
      <c r="U142" s="18"/>
      <c r="V142" s="18"/>
      <c r="W142" s="18">
        <v>5682855.1932010045</v>
      </c>
      <c r="X142" s="49"/>
    </row>
    <row r="143" spans="1:24" s="10" customFormat="1" ht="54" customHeight="1" x14ac:dyDescent="0.25">
      <c r="A143" s="76"/>
      <c r="B143" s="77"/>
      <c r="C143" s="1">
        <f t="shared" si="12"/>
        <v>65</v>
      </c>
      <c r="D143" s="5" t="s">
        <v>77</v>
      </c>
      <c r="E143" s="26">
        <v>380</v>
      </c>
      <c r="F143" s="25">
        <f t="shared" si="14"/>
        <v>57066.218274873005</v>
      </c>
      <c r="G143" s="7">
        <v>0</v>
      </c>
      <c r="H143" s="7">
        <v>0</v>
      </c>
      <c r="I143" s="7">
        <v>0</v>
      </c>
      <c r="J143" s="7">
        <v>2944038.21</v>
      </c>
      <c r="K143" s="39">
        <f t="shared" ref="K143:K146" si="16">S143+T143+U143+V143</f>
        <v>15287250</v>
      </c>
      <c r="L143" s="7">
        <v>28200</v>
      </c>
      <c r="M143" s="7">
        <v>0</v>
      </c>
      <c r="N143" s="7">
        <v>0</v>
      </c>
      <c r="O143" s="7">
        <v>0</v>
      </c>
      <c r="P143" s="7">
        <f t="shared" ref="P143:P146" si="17">W143-O143-N143-M143-L143-J143</f>
        <v>3425674.7344517391</v>
      </c>
      <c r="Q143" s="9">
        <f t="shared" si="15"/>
        <v>21685162.944451742</v>
      </c>
      <c r="S143" s="18">
        <v>8065000</v>
      </c>
      <c r="T143" s="18">
        <v>7222250</v>
      </c>
      <c r="U143" s="18"/>
      <c r="V143" s="18"/>
      <c r="W143" s="18">
        <v>6397912.9444517391</v>
      </c>
      <c r="X143" s="49"/>
    </row>
    <row r="144" spans="1:24" s="10" customFormat="1" ht="54" customHeight="1" x14ac:dyDescent="0.25">
      <c r="A144" s="76"/>
      <c r="B144" s="77"/>
      <c r="C144" s="1">
        <f t="shared" ref="C144:C146" si="18">C143+1</f>
        <v>66</v>
      </c>
      <c r="D144" s="5" t="s">
        <v>78</v>
      </c>
      <c r="E144" s="26">
        <v>391</v>
      </c>
      <c r="F144" s="25">
        <f t="shared" si="14"/>
        <v>56057.836153087046</v>
      </c>
      <c r="G144" s="7">
        <v>0</v>
      </c>
      <c r="H144" s="7">
        <v>0</v>
      </c>
      <c r="I144" s="7">
        <v>0</v>
      </c>
      <c r="J144" s="7">
        <v>3256295.76</v>
      </c>
      <c r="K144" s="39">
        <f t="shared" si="16"/>
        <v>14865000</v>
      </c>
      <c r="L144" s="7">
        <v>38000</v>
      </c>
      <c r="M144" s="7">
        <v>0</v>
      </c>
      <c r="N144" s="7">
        <v>0</v>
      </c>
      <c r="O144" s="7">
        <v>0</v>
      </c>
      <c r="P144" s="7">
        <f t="shared" si="17"/>
        <v>3759318.1758570364</v>
      </c>
      <c r="Q144" s="9">
        <f t="shared" si="15"/>
        <v>21918613.935857035</v>
      </c>
      <c r="S144" s="18">
        <v>9144000</v>
      </c>
      <c r="T144" s="18">
        <v>5721000</v>
      </c>
      <c r="U144" s="18"/>
      <c r="V144" s="18"/>
      <c r="W144" s="18">
        <v>7053613.9358570362</v>
      </c>
      <c r="X144" s="49"/>
    </row>
    <row r="145" spans="1:24" s="10" customFormat="1" ht="54" customHeight="1" x14ac:dyDescent="0.25">
      <c r="A145" s="76"/>
      <c r="B145" s="77"/>
      <c r="C145" s="1">
        <f t="shared" si="18"/>
        <v>67</v>
      </c>
      <c r="D145" s="5" t="s">
        <v>79</v>
      </c>
      <c r="E145" s="26">
        <v>57</v>
      </c>
      <c r="F145" s="25">
        <f t="shared" si="14"/>
        <v>127504.0890258062</v>
      </c>
      <c r="G145" s="7">
        <v>0</v>
      </c>
      <c r="H145" s="7">
        <v>0</v>
      </c>
      <c r="I145" s="7">
        <v>0</v>
      </c>
      <c r="J145" s="40">
        <v>582343.53</v>
      </c>
      <c r="K145" s="39">
        <f t="shared" si="16"/>
        <v>5238410</v>
      </c>
      <c r="L145" s="40">
        <v>28000</v>
      </c>
      <c r="M145" s="40">
        <v>0</v>
      </c>
      <c r="N145" s="40">
        <v>0</v>
      </c>
      <c r="O145" s="40">
        <v>0</v>
      </c>
      <c r="P145" s="7">
        <f t="shared" si="17"/>
        <v>1418979.5444709531</v>
      </c>
      <c r="Q145" s="9">
        <f t="shared" si="15"/>
        <v>7267733.0744709531</v>
      </c>
      <c r="S145" s="18">
        <v>2261000</v>
      </c>
      <c r="T145" s="18">
        <v>2977410.0000000005</v>
      </c>
      <c r="U145" s="18"/>
      <c r="V145" s="18"/>
      <c r="W145" s="18">
        <v>2029323.0744709531</v>
      </c>
      <c r="X145" s="49"/>
    </row>
    <row r="146" spans="1:24" s="10" customFormat="1" ht="54" customHeight="1" x14ac:dyDescent="0.25">
      <c r="A146" s="76"/>
      <c r="B146" s="77"/>
      <c r="C146" s="1">
        <f t="shared" si="18"/>
        <v>68</v>
      </c>
      <c r="D146" s="5" t="s">
        <v>80</v>
      </c>
      <c r="E146" s="26">
        <v>110</v>
      </c>
      <c r="F146" s="25">
        <f t="shared" si="14"/>
        <v>71054.48319368466</v>
      </c>
      <c r="G146" s="7">
        <v>0</v>
      </c>
      <c r="H146" s="7">
        <v>0</v>
      </c>
      <c r="I146" s="7">
        <v>0</v>
      </c>
      <c r="J146" s="7">
        <v>749513.6</v>
      </c>
      <c r="K146" s="39">
        <f t="shared" si="16"/>
        <v>5358640</v>
      </c>
      <c r="L146" s="7">
        <v>22000</v>
      </c>
      <c r="M146" s="7">
        <v>4000</v>
      </c>
      <c r="N146" s="7">
        <v>0</v>
      </c>
      <c r="O146" s="7">
        <v>0</v>
      </c>
      <c r="P146" s="7">
        <f t="shared" si="17"/>
        <v>1681839.5513053136</v>
      </c>
      <c r="Q146" s="9">
        <f t="shared" si="15"/>
        <v>7815993.1513053132</v>
      </c>
      <c r="S146" s="18">
        <v>2436000</v>
      </c>
      <c r="T146" s="18">
        <v>2922640</v>
      </c>
      <c r="U146" s="18"/>
      <c r="V146" s="18"/>
      <c r="W146" s="18">
        <v>2457353.1513053137</v>
      </c>
      <c r="X146" s="49"/>
    </row>
    <row r="147" spans="1:24" s="15" customFormat="1" ht="54" customHeight="1" x14ac:dyDescent="0.2">
      <c r="A147" s="73" t="s">
        <v>10</v>
      </c>
      <c r="B147" s="74"/>
      <c r="C147" s="74"/>
      <c r="D147" s="75"/>
      <c r="E147" s="24">
        <f>SUM(E79:E146)</f>
        <v>14117</v>
      </c>
      <c r="F147" s="27"/>
      <c r="G147" s="16">
        <f t="shared" ref="G147:O147" si="19">SUM(G79:G146)</f>
        <v>0</v>
      </c>
      <c r="H147" s="16">
        <f t="shared" si="19"/>
        <v>0</v>
      </c>
      <c r="I147" s="16">
        <f t="shared" si="19"/>
        <v>0</v>
      </c>
      <c r="J147" s="16">
        <f t="shared" si="19"/>
        <v>141967670.69000003</v>
      </c>
      <c r="K147" s="16">
        <f t="shared" si="19"/>
        <v>740768400</v>
      </c>
      <c r="L147" s="16">
        <f t="shared" si="19"/>
        <v>2512530</v>
      </c>
      <c r="M147" s="16">
        <f t="shared" si="19"/>
        <v>245350</v>
      </c>
      <c r="N147" s="16">
        <f t="shared" si="19"/>
        <v>0</v>
      </c>
      <c r="O147" s="16">
        <f t="shared" si="19"/>
        <v>0</v>
      </c>
      <c r="P147" s="16">
        <f>SUM(P79:P146)</f>
        <v>204388509.30839357</v>
      </c>
      <c r="Q147" s="16">
        <f>SUM(Q79:Q146)</f>
        <v>1089882459.9983935</v>
      </c>
      <c r="S147" s="19">
        <f t="shared" ref="S147:X147" si="20">SUM(S79:S146)</f>
        <v>367155000</v>
      </c>
      <c r="T147" s="19">
        <f t="shared" si="20"/>
        <v>373613400</v>
      </c>
      <c r="U147" s="19">
        <f t="shared" si="20"/>
        <v>0</v>
      </c>
      <c r="V147" s="19">
        <f t="shared" si="20"/>
        <v>0</v>
      </c>
      <c r="W147" s="19">
        <f t="shared" si="20"/>
        <v>345875139.34839362</v>
      </c>
      <c r="X147" s="19">
        <f t="shared" si="20"/>
        <v>0</v>
      </c>
    </row>
    <row r="148" spans="1:24" x14ac:dyDescent="0.2"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</row>
    <row r="149" spans="1:24" x14ac:dyDescent="0.2">
      <c r="Q149" s="35"/>
    </row>
    <row r="150" spans="1:24" x14ac:dyDescent="0.2">
      <c r="Q150" s="41"/>
    </row>
    <row r="152" spans="1:24" x14ac:dyDescent="0.2">
      <c r="Q152" s="42"/>
    </row>
  </sheetData>
  <mergeCells count="19">
    <mergeCell ref="A147:D147"/>
    <mergeCell ref="Q8:Q9"/>
    <mergeCell ref="A10:A77"/>
    <mergeCell ref="B10:B77"/>
    <mergeCell ref="A78:D78"/>
    <mergeCell ref="A79:A146"/>
    <mergeCell ref="B79:B146"/>
    <mergeCell ref="B8:B9"/>
    <mergeCell ref="C8:D9"/>
    <mergeCell ref="E8:E9"/>
    <mergeCell ref="F8:F9"/>
    <mergeCell ref="G8:I8"/>
    <mergeCell ref="J8:P8"/>
    <mergeCell ref="P7:Q7"/>
    <mergeCell ref="A1:Q1"/>
    <mergeCell ref="A2:Q2"/>
    <mergeCell ref="A3:Q3"/>
    <mergeCell ref="A5:Q5"/>
    <mergeCell ref="A6:Q6"/>
  </mergeCells>
  <pageMargins left="0.59055118110236227" right="0.39370078740157483" top="0.59055118110236227" bottom="0.59055118110236227" header="0" footer="0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abSelected="1" topLeftCell="E1" zoomScale="85" zoomScaleNormal="85" workbookViewId="0">
      <selection sqref="A1:Q1"/>
    </sheetView>
  </sheetViews>
  <sheetFormatPr defaultColWidth="9.140625" defaultRowHeight="12" x14ac:dyDescent="0.2"/>
  <cols>
    <col min="1" max="1" width="3.85546875" style="34" customWidth="1"/>
    <col min="2" max="2" width="10" style="34" customWidth="1"/>
    <col min="3" max="3" width="4.85546875" style="34" customWidth="1"/>
    <col min="4" max="4" width="23.85546875" style="34" customWidth="1"/>
    <col min="5" max="5" width="8.28515625" style="34" customWidth="1"/>
    <col min="6" max="6" width="10.7109375" style="34" customWidth="1"/>
    <col min="7" max="7" width="14" style="34" customWidth="1"/>
    <col min="8" max="16" width="13.85546875" style="34" customWidth="1"/>
    <col min="17" max="17" width="14.28515625" style="34" customWidth="1"/>
    <col min="18" max="18" width="9.140625" style="34"/>
    <col min="19" max="19" width="15.5703125" style="35" hidden="1" customWidth="1"/>
    <col min="20" max="20" width="13.7109375" style="35" hidden="1" customWidth="1"/>
    <col min="21" max="21" width="15.85546875" style="35" hidden="1" customWidth="1"/>
    <col min="22" max="22" width="14.28515625" style="35" hidden="1" customWidth="1"/>
    <col min="23" max="23" width="0" style="34" hidden="1" customWidth="1"/>
    <col min="24" max="16384" width="9.140625" style="34"/>
  </cols>
  <sheetData>
    <row r="1" spans="1:22" s="50" customFormat="1" ht="15.75" x14ac:dyDescent="0.25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S1" s="51"/>
      <c r="T1" s="51"/>
      <c r="U1" s="51"/>
      <c r="V1" s="51"/>
    </row>
    <row r="2" spans="1:22" s="50" customFormat="1" ht="15.75" x14ac:dyDescent="0.25">
      <c r="A2" s="81" t="s">
        <v>104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S2" s="51"/>
      <c r="T2" s="51"/>
      <c r="U2" s="51"/>
      <c r="V2" s="51"/>
    </row>
    <row r="3" spans="1:22" s="50" customFormat="1" ht="15.75" x14ac:dyDescent="0.25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S3" s="51"/>
      <c r="T3" s="51"/>
      <c r="U3" s="51"/>
      <c r="V3" s="51"/>
    </row>
    <row r="4" spans="1:22" s="50" customFormat="1" ht="15.75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S4" s="51"/>
      <c r="T4" s="51"/>
      <c r="U4" s="51"/>
      <c r="V4" s="51"/>
    </row>
    <row r="5" spans="1:22" s="50" customFormat="1" ht="15.75" x14ac:dyDescent="0.25">
      <c r="A5" s="71" t="s">
        <v>85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S5" s="51"/>
      <c r="T5" s="51"/>
      <c r="U5" s="51"/>
      <c r="V5" s="51"/>
    </row>
    <row r="6" spans="1:22" s="50" customFormat="1" ht="15.75" x14ac:dyDescent="0.25">
      <c r="A6" s="71" t="s">
        <v>98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S6" s="51"/>
      <c r="T6" s="51"/>
      <c r="U6" s="51"/>
      <c r="V6" s="51"/>
    </row>
    <row r="7" spans="1:22" ht="12.75" thickBot="1" x14ac:dyDescent="0.25">
      <c r="A7" s="37"/>
      <c r="P7" s="72" t="s">
        <v>6</v>
      </c>
      <c r="Q7" s="72"/>
    </row>
    <row r="8" spans="1:22" ht="31.5" customHeight="1" thickBot="1" x14ac:dyDescent="0.25">
      <c r="A8" s="43" t="s">
        <v>1</v>
      </c>
      <c r="B8" s="82" t="s">
        <v>82</v>
      </c>
      <c r="C8" s="84" t="s">
        <v>7</v>
      </c>
      <c r="D8" s="85"/>
      <c r="E8" s="84" t="s">
        <v>83</v>
      </c>
      <c r="F8" s="88" t="s">
        <v>84</v>
      </c>
      <c r="G8" s="61" t="s">
        <v>86</v>
      </c>
      <c r="H8" s="61"/>
      <c r="I8" s="62"/>
      <c r="J8" s="60" t="s">
        <v>90</v>
      </c>
      <c r="K8" s="61"/>
      <c r="L8" s="61"/>
      <c r="M8" s="61"/>
      <c r="N8" s="61"/>
      <c r="O8" s="61"/>
      <c r="P8" s="62"/>
      <c r="Q8" s="56" t="s">
        <v>95</v>
      </c>
    </row>
    <row r="9" spans="1:22" ht="158.25" customHeight="1" thickBot="1" x14ac:dyDescent="0.25">
      <c r="A9" s="44" t="s">
        <v>2</v>
      </c>
      <c r="B9" s="83"/>
      <c r="C9" s="86"/>
      <c r="D9" s="87"/>
      <c r="E9" s="86"/>
      <c r="F9" s="89"/>
      <c r="G9" s="45" t="s">
        <v>87</v>
      </c>
      <c r="H9" s="45" t="s">
        <v>88</v>
      </c>
      <c r="I9" s="45" t="s">
        <v>89</v>
      </c>
      <c r="J9" s="45" t="s">
        <v>91</v>
      </c>
      <c r="K9" s="45" t="s">
        <v>3</v>
      </c>
      <c r="L9" s="45" t="s">
        <v>92</v>
      </c>
      <c r="M9" s="45" t="s">
        <v>93</v>
      </c>
      <c r="N9" s="45" t="s">
        <v>4</v>
      </c>
      <c r="O9" s="45" t="s">
        <v>5</v>
      </c>
      <c r="P9" s="45" t="s">
        <v>94</v>
      </c>
      <c r="Q9" s="57"/>
    </row>
    <row r="10" spans="1:22" s="10" customFormat="1" ht="54" customHeight="1" x14ac:dyDescent="0.25">
      <c r="A10" s="78" t="s">
        <v>9</v>
      </c>
      <c r="B10" s="79" t="s">
        <v>8</v>
      </c>
      <c r="C10" s="28">
        <v>1</v>
      </c>
      <c r="D10" s="29" t="s">
        <v>13</v>
      </c>
      <c r="E10" s="30">
        <v>147</v>
      </c>
      <c r="F10" s="30">
        <f>Q10/E10</f>
        <v>70795.918367346938</v>
      </c>
      <c r="G10" s="31">
        <f>S10+T10</f>
        <v>10286000</v>
      </c>
      <c r="H10" s="32">
        <v>121000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3">
        <f>SUM(G10:I10)</f>
        <v>10407000</v>
      </c>
      <c r="S10" s="18">
        <v>10286000</v>
      </c>
      <c r="T10" s="18"/>
      <c r="U10" s="18"/>
      <c r="V10" s="18"/>
    </row>
    <row r="11" spans="1:22" s="10" customFormat="1" ht="54" customHeight="1" x14ac:dyDescent="0.25">
      <c r="A11" s="76"/>
      <c r="B11" s="80"/>
      <c r="C11" s="1">
        <f>C10+1</f>
        <v>2</v>
      </c>
      <c r="D11" s="2" t="s">
        <v>14</v>
      </c>
      <c r="E11" s="25">
        <v>175</v>
      </c>
      <c r="F11" s="25">
        <f t="shared" ref="F11:F73" si="0">Q11/E11</f>
        <v>76725.71428571429</v>
      </c>
      <c r="G11" s="31">
        <f t="shared" ref="G11:G73" si="1">S11+T11</f>
        <v>13283000</v>
      </c>
      <c r="H11" s="8">
        <v>144000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13">
        <f t="shared" ref="Q11:Q73" si="2">SUM(G11:I11)</f>
        <v>13427000</v>
      </c>
      <c r="S11" s="18">
        <v>13283000</v>
      </c>
      <c r="T11" s="18"/>
      <c r="U11" s="18"/>
      <c r="V11" s="18"/>
    </row>
    <row r="12" spans="1:22" s="10" customFormat="1" ht="54" customHeight="1" x14ac:dyDescent="0.25">
      <c r="A12" s="76"/>
      <c r="B12" s="80"/>
      <c r="C12" s="1">
        <f t="shared" ref="C12:C74" si="3">C11+1</f>
        <v>3</v>
      </c>
      <c r="D12" s="3" t="s">
        <v>15</v>
      </c>
      <c r="E12" s="25">
        <v>329</v>
      </c>
      <c r="F12" s="25">
        <f t="shared" si="0"/>
        <v>75790.273556230997</v>
      </c>
      <c r="G12" s="31">
        <f t="shared" si="1"/>
        <v>24664000</v>
      </c>
      <c r="H12" s="8">
        <v>271000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13">
        <f t="shared" si="2"/>
        <v>24935000</v>
      </c>
      <c r="S12" s="18">
        <v>24664000</v>
      </c>
      <c r="T12" s="18"/>
      <c r="U12" s="18"/>
      <c r="V12" s="18"/>
    </row>
    <row r="13" spans="1:22" s="10" customFormat="1" ht="54" customHeight="1" x14ac:dyDescent="0.25">
      <c r="A13" s="76"/>
      <c r="B13" s="80"/>
      <c r="C13" s="1">
        <f t="shared" si="3"/>
        <v>4</v>
      </c>
      <c r="D13" s="4" t="s">
        <v>16</v>
      </c>
      <c r="E13" s="53">
        <f>245+175</f>
        <v>420</v>
      </c>
      <c r="F13" s="25">
        <f t="shared" si="0"/>
        <v>78532.380952380947</v>
      </c>
      <c r="G13" s="31">
        <f t="shared" si="1"/>
        <v>32636600</v>
      </c>
      <c r="H13" s="8">
        <v>347000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13">
        <f t="shared" si="2"/>
        <v>32983600</v>
      </c>
      <c r="S13" s="18">
        <v>32248000</v>
      </c>
      <c r="T13" s="18">
        <v>388600</v>
      </c>
      <c r="U13" s="18"/>
      <c r="V13" s="18"/>
    </row>
    <row r="14" spans="1:22" s="10" customFormat="1" ht="54" customHeight="1" x14ac:dyDescent="0.25">
      <c r="A14" s="76"/>
      <c r="B14" s="80"/>
      <c r="C14" s="1">
        <f t="shared" si="3"/>
        <v>5</v>
      </c>
      <c r="D14" s="5" t="s">
        <v>17</v>
      </c>
      <c r="E14" s="26">
        <v>137</v>
      </c>
      <c r="F14" s="25">
        <f t="shared" si="0"/>
        <v>56759.124087591241</v>
      </c>
      <c r="G14" s="31">
        <f t="shared" si="1"/>
        <v>7663000</v>
      </c>
      <c r="H14" s="8">
        <v>113000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13">
        <f t="shared" si="2"/>
        <v>7776000</v>
      </c>
      <c r="S14" s="18">
        <v>7663000</v>
      </c>
      <c r="T14" s="18"/>
      <c r="U14" s="18"/>
      <c r="V14" s="18"/>
    </row>
    <row r="15" spans="1:22" s="10" customFormat="1" ht="54" customHeight="1" x14ac:dyDescent="0.25">
      <c r="A15" s="76"/>
      <c r="B15" s="80"/>
      <c r="C15" s="1">
        <f t="shared" si="3"/>
        <v>6</v>
      </c>
      <c r="D15" s="5" t="s">
        <v>18</v>
      </c>
      <c r="E15" s="26">
        <v>315</v>
      </c>
      <c r="F15" s="25">
        <f t="shared" si="0"/>
        <v>66603.492063492056</v>
      </c>
      <c r="G15" s="31">
        <f t="shared" si="1"/>
        <v>20731100</v>
      </c>
      <c r="H15" s="8">
        <v>249000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13">
        <f t="shared" si="2"/>
        <v>20980100</v>
      </c>
      <c r="S15" s="18">
        <v>20666000</v>
      </c>
      <c r="T15" s="18">
        <v>65100</v>
      </c>
      <c r="U15" s="18"/>
      <c r="V15" s="18"/>
    </row>
    <row r="16" spans="1:22" s="10" customFormat="1" ht="54" customHeight="1" x14ac:dyDescent="0.25">
      <c r="A16" s="76"/>
      <c r="B16" s="80"/>
      <c r="C16" s="1">
        <f t="shared" si="3"/>
        <v>7</v>
      </c>
      <c r="D16" s="5" t="s">
        <v>19</v>
      </c>
      <c r="E16" s="26">
        <v>51</v>
      </c>
      <c r="F16" s="25">
        <f t="shared" si="0"/>
        <v>187568.62745098039</v>
      </c>
      <c r="G16" s="31">
        <f t="shared" si="1"/>
        <v>9524000</v>
      </c>
      <c r="H16" s="8">
        <v>42000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13">
        <f t="shared" si="2"/>
        <v>9566000</v>
      </c>
      <c r="S16" s="18">
        <v>9524000</v>
      </c>
      <c r="T16" s="18"/>
      <c r="U16" s="18"/>
      <c r="V16" s="18"/>
    </row>
    <row r="17" spans="1:22" s="10" customFormat="1" ht="54" customHeight="1" x14ac:dyDescent="0.25">
      <c r="A17" s="76"/>
      <c r="B17" s="80"/>
      <c r="C17" s="1">
        <f t="shared" si="3"/>
        <v>8</v>
      </c>
      <c r="D17" s="5" t="s">
        <v>20</v>
      </c>
      <c r="E17" s="26">
        <v>168</v>
      </c>
      <c r="F17" s="25">
        <f t="shared" si="0"/>
        <v>77529.761904761908</v>
      </c>
      <c r="G17" s="31">
        <f t="shared" si="1"/>
        <v>12886000</v>
      </c>
      <c r="H17" s="8">
        <v>139000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13">
        <f t="shared" si="2"/>
        <v>13025000</v>
      </c>
      <c r="S17" s="18">
        <v>12886000</v>
      </c>
      <c r="T17" s="18"/>
      <c r="U17" s="18"/>
      <c r="V17" s="18"/>
    </row>
    <row r="18" spans="1:22" s="10" customFormat="1" ht="54" customHeight="1" x14ac:dyDescent="0.25">
      <c r="A18" s="76"/>
      <c r="B18" s="80"/>
      <c r="C18" s="1">
        <f t="shared" si="3"/>
        <v>9</v>
      </c>
      <c r="D18" s="5" t="s">
        <v>21</v>
      </c>
      <c r="E18" s="26">
        <v>308</v>
      </c>
      <c r="F18" s="25">
        <f t="shared" si="0"/>
        <v>76178.571428571435</v>
      </c>
      <c r="G18" s="31">
        <f t="shared" si="1"/>
        <v>23209000</v>
      </c>
      <c r="H18" s="8">
        <v>254000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13">
        <f t="shared" si="2"/>
        <v>23463000</v>
      </c>
      <c r="S18" s="18">
        <v>23209000</v>
      </c>
      <c r="T18" s="18"/>
      <c r="U18" s="18"/>
      <c r="V18" s="18"/>
    </row>
    <row r="19" spans="1:22" s="10" customFormat="1" ht="54" customHeight="1" x14ac:dyDescent="0.25">
      <c r="A19" s="76"/>
      <c r="B19" s="80"/>
      <c r="C19" s="1">
        <f t="shared" si="3"/>
        <v>10</v>
      </c>
      <c r="D19" s="5" t="s">
        <v>22</v>
      </c>
      <c r="E19" s="26">
        <v>120</v>
      </c>
      <c r="F19" s="25">
        <f t="shared" si="0"/>
        <v>73316.666666666672</v>
      </c>
      <c r="G19" s="31">
        <f t="shared" si="1"/>
        <v>8699000</v>
      </c>
      <c r="H19" s="8">
        <v>99000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13">
        <f t="shared" si="2"/>
        <v>8798000</v>
      </c>
      <c r="S19" s="18">
        <v>8699000</v>
      </c>
      <c r="T19" s="18"/>
      <c r="U19" s="18"/>
      <c r="V19" s="18"/>
    </row>
    <row r="20" spans="1:22" s="10" customFormat="1" ht="54" customHeight="1" x14ac:dyDescent="0.25">
      <c r="A20" s="76"/>
      <c r="B20" s="80"/>
      <c r="C20" s="1">
        <f t="shared" si="3"/>
        <v>11</v>
      </c>
      <c r="D20" s="5" t="s">
        <v>23</v>
      </c>
      <c r="E20" s="26">
        <v>382</v>
      </c>
      <c r="F20" s="25">
        <f t="shared" si="0"/>
        <v>76115.706806282717</v>
      </c>
      <c r="G20" s="31">
        <f t="shared" si="1"/>
        <v>28761200</v>
      </c>
      <c r="H20" s="8">
        <v>315000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13">
        <f t="shared" si="2"/>
        <v>29076200</v>
      </c>
      <c r="S20" s="18">
        <v>28631000</v>
      </c>
      <c r="T20" s="18">
        <v>130200</v>
      </c>
      <c r="U20" s="18"/>
      <c r="V20" s="18"/>
    </row>
    <row r="21" spans="1:22" s="10" customFormat="1" ht="54" customHeight="1" x14ac:dyDescent="0.25">
      <c r="A21" s="76"/>
      <c r="B21" s="80"/>
      <c r="C21" s="1">
        <f t="shared" si="3"/>
        <v>12</v>
      </c>
      <c r="D21" s="5" t="s">
        <v>24</v>
      </c>
      <c r="E21" s="26">
        <v>353</v>
      </c>
      <c r="F21" s="25">
        <f t="shared" si="0"/>
        <v>80739.376770538249</v>
      </c>
      <c r="G21" s="31">
        <f t="shared" si="1"/>
        <v>28210000</v>
      </c>
      <c r="H21" s="8">
        <v>291000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13">
        <f t="shared" si="2"/>
        <v>28501000</v>
      </c>
      <c r="S21" s="18">
        <v>28210000</v>
      </c>
      <c r="T21" s="18"/>
      <c r="U21" s="18"/>
      <c r="V21" s="18"/>
    </row>
    <row r="22" spans="1:22" s="10" customFormat="1" ht="54" customHeight="1" x14ac:dyDescent="0.25">
      <c r="A22" s="76"/>
      <c r="B22" s="80"/>
      <c r="C22" s="1">
        <f t="shared" si="3"/>
        <v>13</v>
      </c>
      <c r="D22" s="5" t="s">
        <v>25</v>
      </c>
      <c r="E22" s="26">
        <v>297</v>
      </c>
      <c r="F22" s="25">
        <f t="shared" si="0"/>
        <v>71969.696969696975</v>
      </c>
      <c r="G22" s="31">
        <f t="shared" si="1"/>
        <v>21130000</v>
      </c>
      <c r="H22" s="8">
        <v>245000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13">
        <f t="shared" si="2"/>
        <v>21375000</v>
      </c>
      <c r="S22" s="18">
        <v>21130000</v>
      </c>
      <c r="T22" s="18"/>
      <c r="U22" s="18"/>
      <c r="V22" s="18"/>
    </row>
    <row r="23" spans="1:22" s="10" customFormat="1" ht="54" customHeight="1" x14ac:dyDescent="0.25">
      <c r="A23" s="76"/>
      <c r="B23" s="80"/>
      <c r="C23" s="1">
        <f t="shared" si="3"/>
        <v>14</v>
      </c>
      <c r="D23" s="5" t="s">
        <v>26</v>
      </c>
      <c r="E23" s="26">
        <v>140</v>
      </c>
      <c r="F23" s="25">
        <f t="shared" si="0"/>
        <v>74021.428571428565</v>
      </c>
      <c r="G23" s="31">
        <f t="shared" si="1"/>
        <v>10247000</v>
      </c>
      <c r="H23" s="8">
        <v>116000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13">
        <f t="shared" si="2"/>
        <v>10363000</v>
      </c>
      <c r="S23" s="18">
        <v>10247000</v>
      </c>
      <c r="T23" s="18"/>
      <c r="U23" s="18"/>
      <c r="V23" s="18"/>
    </row>
    <row r="24" spans="1:22" s="10" customFormat="1" ht="54" customHeight="1" x14ac:dyDescent="0.25">
      <c r="A24" s="76"/>
      <c r="B24" s="80"/>
      <c r="C24" s="1">
        <f t="shared" si="3"/>
        <v>15</v>
      </c>
      <c r="D24" s="5" t="s">
        <v>27</v>
      </c>
      <c r="E24" s="26">
        <v>127</v>
      </c>
      <c r="F24" s="25">
        <f t="shared" si="0"/>
        <v>76228.346456692918</v>
      </c>
      <c r="G24" s="31">
        <f t="shared" si="1"/>
        <v>9576000</v>
      </c>
      <c r="H24" s="8">
        <v>105000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13">
        <f t="shared" si="2"/>
        <v>9681000</v>
      </c>
      <c r="S24" s="18">
        <v>9576000</v>
      </c>
      <c r="T24" s="18"/>
      <c r="U24" s="18"/>
      <c r="V24" s="18"/>
    </row>
    <row r="25" spans="1:22" s="10" customFormat="1" ht="54" customHeight="1" x14ac:dyDescent="0.25">
      <c r="A25" s="76"/>
      <c r="B25" s="80"/>
      <c r="C25" s="1">
        <f t="shared" si="3"/>
        <v>16</v>
      </c>
      <c r="D25" s="5" t="s">
        <v>28</v>
      </c>
      <c r="E25" s="26">
        <v>404</v>
      </c>
      <c r="F25" s="25">
        <f t="shared" si="0"/>
        <v>88529.702970297032</v>
      </c>
      <c r="G25" s="31">
        <f t="shared" si="1"/>
        <v>35433000</v>
      </c>
      <c r="H25" s="8">
        <v>333000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13">
        <f t="shared" si="2"/>
        <v>35766000</v>
      </c>
      <c r="S25" s="18">
        <v>35433000</v>
      </c>
      <c r="T25" s="18"/>
      <c r="U25" s="18"/>
      <c r="V25" s="18"/>
    </row>
    <row r="26" spans="1:22" s="10" customFormat="1" ht="54" customHeight="1" x14ac:dyDescent="0.25">
      <c r="A26" s="76"/>
      <c r="B26" s="80"/>
      <c r="C26" s="1">
        <f t="shared" si="3"/>
        <v>17</v>
      </c>
      <c r="D26" s="5" t="s">
        <v>29</v>
      </c>
      <c r="E26" s="26">
        <v>142</v>
      </c>
      <c r="F26" s="25">
        <f t="shared" si="0"/>
        <v>70725.352112676061</v>
      </c>
      <c r="G26" s="31">
        <f t="shared" si="1"/>
        <v>9926000</v>
      </c>
      <c r="H26" s="8">
        <v>117000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13">
        <f t="shared" si="2"/>
        <v>10043000</v>
      </c>
      <c r="S26" s="18">
        <v>9926000</v>
      </c>
      <c r="T26" s="18"/>
      <c r="U26" s="18"/>
      <c r="V26" s="18"/>
    </row>
    <row r="27" spans="1:22" s="10" customFormat="1" ht="54" customHeight="1" x14ac:dyDescent="0.25">
      <c r="A27" s="76"/>
      <c r="B27" s="80"/>
      <c r="C27" s="1">
        <f t="shared" si="3"/>
        <v>18</v>
      </c>
      <c r="D27" s="5" t="s">
        <v>30</v>
      </c>
      <c r="E27" s="26">
        <v>252</v>
      </c>
      <c r="F27" s="25">
        <f t="shared" si="0"/>
        <v>80873.015873015873</v>
      </c>
      <c r="G27" s="31">
        <f t="shared" si="1"/>
        <v>20177000</v>
      </c>
      <c r="H27" s="8">
        <v>203000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13">
        <f t="shared" si="2"/>
        <v>20380000</v>
      </c>
      <c r="S27" s="18">
        <v>20177000</v>
      </c>
      <c r="T27" s="18"/>
      <c r="U27" s="18"/>
      <c r="V27" s="18"/>
    </row>
    <row r="28" spans="1:22" s="10" customFormat="1" ht="54" customHeight="1" x14ac:dyDescent="0.25">
      <c r="A28" s="76"/>
      <c r="B28" s="80"/>
      <c r="C28" s="1">
        <f t="shared" si="3"/>
        <v>19</v>
      </c>
      <c r="D28" s="5" t="s">
        <v>31</v>
      </c>
      <c r="E28" s="26">
        <v>319</v>
      </c>
      <c r="F28" s="25">
        <f t="shared" si="0"/>
        <v>72463.949843260183</v>
      </c>
      <c r="G28" s="31">
        <f t="shared" si="1"/>
        <v>22853000</v>
      </c>
      <c r="H28" s="8">
        <v>263000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13">
        <f t="shared" si="2"/>
        <v>23116000</v>
      </c>
      <c r="S28" s="18">
        <v>22853000</v>
      </c>
      <c r="T28" s="18"/>
      <c r="U28" s="18"/>
      <c r="V28" s="18"/>
    </row>
    <row r="29" spans="1:22" s="10" customFormat="1" ht="54" customHeight="1" x14ac:dyDescent="0.25">
      <c r="A29" s="76"/>
      <c r="B29" s="80"/>
      <c r="C29" s="1">
        <f t="shared" si="3"/>
        <v>20</v>
      </c>
      <c r="D29" s="5" t="s">
        <v>32</v>
      </c>
      <c r="E29" s="26">
        <v>242</v>
      </c>
      <c r="F29" s="25">
        <f t="shared" si="0"/>
        <v>77818.181818181823</v>
      </c>
      <c r="G29" s="31">
        <f t="shared" si="1"/>
        <v>18632000</v>
      </c>
      <c r="H29" s="8">
        <v>200000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3">
        <f t="shared" si="2"/>
        <v>18832000</v>
      </c>
      <c r="S29" s="18">
        <v>18632000</v>
      </c>
      <c r="T29" s="18"/>
      <c r="U29" s="18"/>
      <c r="V29" s="18"/>
    </row>
    <row r="30" spans="1:22" s="10" customFormat="1" ht="54" customHeight="1" x14ac:dyDescent="0.25">
      <c r="A30" s="76"/>
      <c r="B30" s="80"/>
      <c r="C30" s="1">
        <f t="shared" si="3"/>
        <v>21</v>
      </c>
      <c r="D30" s="5" t="s">
        <v>33</v>
      </c>
      <c r="E30" s="26">
        <v>92</v>
      </c>
      <c r="F30" s="25">
        <f t="shared" si="0"/>
        <v>35067.391304347824</v>
      </c>
      <c r="G30" s="31">
        <f t="shared" si="1"/>
        <v>3150200</v>
      </c>
      <c r="H30" s="8">
        <v>76000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13">
        <f t="shared" si="2"/>
        <v>3226200</v>
      </c>
      <c r="S30" s="18">
        <v>3020000</v>
      </c>
      <c r="T30" s="18">
        <v>130200</v>
      </c>
      <c r="U30" s="18"/>
      <c r="V30" s="18"/>
    </row>
    <row r="31" spans="1:22" s="10" customFormat="1" ht="54" customHeight="1" x14ac:dyDescent="0.25">
      <c r="A31" s="76"/>
      <c r="B31" s="80"/>
      <c r="C31" s="1">
        <f t="shared" si="3"/>
        <v>22</v>
      </c>
      <c r="D31" s="5" t="s">
        <v>34</v>
      </c>
      <c r="E31" s="26">
        <v>54</v>
      </c>
      <c r="F31" s="25">
        <f t="shared" si="0"/>
        <v>139240.74074074073</v>
      </c>
      <c r="G31" s="31">
        <f t="shared" si="1"/>
        <v>7474000</v>
      </c>
      <c r="H31" s="8">
        <v>45000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13">
        <f t="shared" si="2"/>
        <v>7519000</v>
      </c>
      <c r="S31" s="18">
        <v>7474000</v>
      </c>
      <c r="T31" s="18"/>
      <c r="U31" s="18"/>
      <c r="V31" s="18"/>
    </row>
    <row r="32" spans="1:22" s="10" customFormat="1" ht="54" customHeight="1" x14ac:dyDescent="0.25">
      <c r="A32" s="76"/>
      <c r="B32" s="80"/>
      <c r="C32" s="1">
        <f t="shared" si="3"/>
        <v>23</v>
      </c>
      <c r="D32" s="5" t="s">
        <v>35</v>
      </c>
      <c r="E32" s="26">
        <v>125</v>
      </c>
      <c r="F32" s="25">
        <f t="shared" si="0"/>
        <v>77096</v>
      </c>
      <c r="G32" s="31">
        <f t="shared" si="1"/>
        <v>9534000</v>
      </c>
      <c r="H32" s="8">
        <v>103000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13">
        <f t="shared" si="2"/>
        <v>9637000</v>
      </c>
      <c r="S32" s="18">
        <v>9534000</v>
      </c>
      <c r="T32" s="18"/>
      <c r="U32" s="18"/>
      <c r="V32" s="18"/>
    </row>
    <row r="33" spans="1:22" s="10" customFormat="1" ht="54" customHeight="1" x14ac:dyDescent="0.25">
      <c r="A33" s="76"/>
      <c r="B33" s="80"/>
      <c r="C33" s="1">
        <f t="shared" si="3"/>
        <v>24</v>
      </c>
      <c r="D33" s="5" t="s">
        <v>36</v>
      </c>
      <c r="E33" s="26">
        <v>0</v>
      </c>
      <c r="F33" s="25">
        <v>0</v>
      </c>
      <c r="G33" s="31">
        <f t="shared" si="1"/>
        <v>31391000</v>
      </c>
      <c r="H33" s="8">
        <v>317000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13">
        <f t="shared" si="2"/>
        <v>31708000</v>
      </c>
      <c r="S33" s="18">
        <v>31391000</v>
      </c>
      <c r="T33" s="18"/>
      <c r="U33" s="18"/>
      <c r="V33" s="18"/>
    </row>
    <row r="34" spans="1:22" s="10" customFormat="1" ht="54" customHeight="1" x14ac:dyDescent="0.25">
      <c r="A34" s="76"/>
      <c r="B34" s="80"/>
      <c r="C34" s="1">
        <f t="shared" si="3"/>
        <v>25</v>
      </c>
      <c r="D34" s="5" t="s">
        <v>37</v>
      </c>
      <c r="E34" s="26">
        <v>172</v>
      </c>
      <c r="F34" s="25">
        <f t="shared" si="0"/>
        <v>95517.441860465115</v>
      </c>
      <c r="G34" s="31">
        <f t="shared" si="1"/>
        <v>16287000</v>
      </c>
      <c r="H34" s="8">
        <v>142000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13">
        <f t="shared" si="2"/>
        <v>16429000</v>
      </c>
      <c r="S34" s="18">
        <v>16287000</v>
      </c>
      <c r="T34" s="18"/>
      <c r="U34" s="18"/>
      <c r="V34" s="18"/>
    </row>
    <row r="35" spans="1:22" s="10" customFormat="1" ht="54" customHeight="1" x14ac:dyDescent="0.25">
      <c r="A35" s="76"/>
      <c r="B35" s="80"/>
      <c r="C35" s="1">
        <f t="shared" si="3"/>
        <v>26</v>
      </c>
      <c r="D35" s="5" t="s">
        <v>38</v>
      </c>
      <c r="E35" s="26">
        <v>142</v>
      </c>
      <c r="F35" s="25">
        <f t="shared" si="0"/>
        <v>106577.4647887324</v>
      </c>
      <c r="G35" s="31">
        <f t="shared" si="1"/>
        <v>15017000</v>
      </c>
      <c r="H35" s="8">
        <v>117000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13">
        <f t="shared" si="2"/>
        <v>15134000</v>
      </c>
      <c r="S35" s="18">
        <v>15017000</v>
      </c>
      <c r="T35" s="18"/>
      <c r="U35" s="18"/>
      <c r="V35" s="18"/>
    </row>
    <row r="36" spans="1:22" s="10" customFormat="1" ht="54" customHeight="1" x14ac:dyDescent="0.25">
      <c r="A36" s="76"/>
      <c r="B36" s="80"/>
      <c r="C36" s="1">
        <f t="shared" si="3"/>
        <v>27</v>
      </c>
      <c r="D36" s="5" t="s">
        <v>39</v>
      </c>
      <c r="E36" s="26">
        <v>153</v>
      </c>
      <c r="F36" s="25">
        <f t="shared" si="0"/>
        <v>81694.117647058825</v>
      </c>
      <c r="G36" s="31">
        <f t="shared" si="1"/>
        <v>12373200</v>
      </c>
      <c r="H36" s="8">
        <v>126000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13">
        <f t="shared" si="2"/>
        <v>12499200</v>
      </c>
      <c r="S36" s="18">
        <v>12243000</v>
      </c>
      <c r="T36" s="18">
        <v>130200</v>
      </c>
      <c r="U36" s="18"/>
      <c r="V36" s="18"/>
    </row>
    <row r="37" spans="1:22" s="10" customFormat="1" ht="54" customHeight="1" x14ac:dyDescent="0.25">
      <c r="A37" s="76"/>
      <c r="B37" s="80"/>
      <c r="C37" s="1">
        <f t="shared" si="3"/>
        <v>28</v>
      </c>
      <c r="D37" s="5" t="s">
        <v>40</v>
      </c>
      <c r="E37" s="26">
        <v>246</v>
      </c>
      <c r="F37" s="25">
        <f t="shared" si="0"/>
        <v>78174.796747967484</v>
      </c>
      <c r="G37" s="31">
        <f t="shared" si="1"/>
        <v>19028000</v>
      </c>
      <c r="H37" s="8">
        <v>203000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13">
        <f t="shared" si="2"/>
        <v>19231000</v>
      </c>
      <c r="S37" s="18">
        <v>19028000</v>
      </c>
      <c r="T37" s="18"/>
      <c r="U37" s="18"/>
      <c r="V37" s="18"/>
    </row>
    <row r="38" spans="1:22" s="10" customFormat="1" ht="54" customHeight="1" x14ac:dyDescent="0.25">
      <c r="A38" s="76"/>
      <c r="B38" s="80"/>
      <c r="C38" s="1">
        <f t="shared" si="3"/>
        <v>29</v>
      </c>
      <c r="D38" s="5" t="s">
        <v>41</v>
      </c>
      <c r="E38" s="26">
        <v>80</v>
      </c>
      <c r="F38" s="25">
        <f t="shared" si="0"/>
        <v>70812.5</v>
      </c>
      <c r="G38" s="31">
        <f t="shared" si="1"/>
        <v>5599000</v>
      </c>
      <c r="H38" s="8">
        <v>66000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13">
        <f t="shared" si="2"/>
        <v>5665000</v>
      </c>
      <c r="S38" s="18">
        <v>5599000</v>
      </c>
      <c r="T38" s="18"/>
      <c r="U38" s="18"/>
      <c r="V38" s="18"/>
    </row>
    <row r="39" spans="1:22" s="10" customFormat="1" ht="54" customHeight="1" x14ac:dyDescent="0.25">
      <c r="A39" s="76"/>
      <c r="B39" s="80"/>
      <c r="C39" s="1">
        <f t="shared" si="3"/>
        <v>30</v>
      </c>
      <c r="D39" s="5" t="s">
        <v>42</v>
      </c>
      <c r="E39" s="26">
        <v>179</v>
      </c>
      <c r="F39" s="25">
        <f t="shared" si="0"/>
        <v>76861.452513966477</v>
      </c>
      <c r="G39" s="31">
        <f t="shared" si="1"/>
        <v>13610200</v>
      </c>
      <c r="H39" s="8">
        <v>148000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13">
        <f t="shared" si="2"/>
        <v>13758200</v>
      </c>
      <c r="S39" s="18">
        <v>13480000</v>
      </c>
      <c r="T39" s="18">
        <v>130200</v>
      </c>
      <c r="U39" s="18"/>
      <c r="V39" s="18"/>
    </row>
    <row r="40" spans="1:22" s="10" customFormat="1" ht="54" customHeight="1" x14ac:dyDescent="0.25">
      <c r="A40" s="76"/>
      <c r="B40" s="80"/>
      <c r="C40" s="1">
        <f t="shared" si="3"/>
        <v>31</v>
      </c>
      <c r="D40" s="5" t="s">
        <v>43</v>
      </c>
      <c r="E40" s="26">
        <v>138</v>
      </c>
      <c r="F40" s="25">
        <f t="shared" si="0"/>
        <v>87166.666666666672</v>
      </c>
      <c r="G40" s="31">
        <f t="shared" si="1"/>
        <v>11915000</v>
      </c>
      <c r="H40" s="8">
        <v>114000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13">
        <f t="shared" si="2"/>
        <v>12029000</v>
      </c>
      <c r="S40" s="18">
        <v>11915000</v>
      </c>
      <c r="T40" s="18"/>
      <c r="U40" s="18"/>
      <c r="V40" s="18"/>
    </row>
    <row r="41" spans="1:22" s="10" customFormat="1" ht="54" customHeight="1" x14ac:dyDescent="0.25">
      <c r="A41" s="76"/>
      <c r="B41" s="80"/>
      <c r="C41" s="1">
        <f t="shared" si="3"/>
        <v>32</v>
      </c>
      <c r="D41" s="5" t="s">
        <v>44</v>
      </c>
      <c r="E41" s="26">
        <v>278</v>
      </c>
      <c r="F41" s="25">
        <f t="shared" si="0"/>
        <v>94079.136690647487</v>
      </c>
      <c r="G41" s="31">
        <f t="shared" si="1"/>
        <v>25941000</v>
      </c>
      <c r="H41" s="8">
        <v>213000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13">
        <f t="shared" si="2"/>
        <v>26154000</v>
      </c>
      <c r="S41" s="18">
        <v>25941000</v>
      </c>
      <c r="T41" s="18"/>
      <c r="U41" s="18"/>
      <c r="V41" s="18"/>
    </row>
    <row r="42" spans="1:22" s="10" customFormat="1" ht="54" customHeight="1" x14ac:dyDescent="0.25">
      <c r="A42" s="76"/>
      <c r="B42" s="80"/>
      <c r="C42" s="1">
        <f t="shared" si="3"/>
        <v>33</v>
      </c>
      <c r="D42" s="5" t="s">
        <v>45</v>
      </c>
      <c r="E42" s="26">
        <v>131</v>
      </c>
      <c r="F42" s="25">
        <f t="shared" si="0"/>
        <v>109564.88549618321</v>
      </c>
      <c r="G42" s="31">
        <f t="shared" si="1"/>
        <v>14245000</v>
      </c>
      <c r="H42" s="8">
        <v>108000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13">
        <f t="shared" si="2"/>
        <v>14353000</v>
      </c>
      <c r="S42" s="18">
        <v>14245000</v>
      </c>
      <c r="T42" s="18"/>
      <c r="U42" s="18"/>
      <c r="V42" s="18"/>
    </row>
    <row r="43" spans="1:22" s="10" customFormat="1" ht="54" customHeight="1" x14ac:dyDescent="0.25">
      <c r="A43" s="76"/>
      <c r="B43" s="80"/>
      <c r="C43" s="1">
        <f t="shared" si="3"/>
        <v>34</v>
      </c>
      <c r="D43" s="5" t="s">
        <v>46</v>
      </c>
      <c r="E43" s="26">
        <v>80</v>
      </c>
      <c r="F43" s="25">
        <f t="shared" si="0"/>
        <v>97400</v>
      </c>
      <c r="G43" s="31">
        <f t="shared" si="1"/>
        <v>7726000</v>
      </c>
      <c r="H43" s="8">
        <v>66000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13">
        <f t="shared" si="2"/>
        <v>7792000</v>
      </c>
      <c r="S43" s="18">
        <v>7726000</v>
      </c>
      <c r="T43" s="18"/>
      <c r="U43" s="18"/>
      <c r="V43" s="18"/>
    </row>
    <row r="44" spans="1:22" s="10" customFormat="1" ht="54" customHeight="1" x14ac:dyDescent="0.25">
      <c r="A44" s="76"/>
      <c r="B44" s="80"/>
      <c r="C44" s="1">
        <f t="shared" si="3"/>
        <v>35</v>
      </c>
      <c r="D44" s="5" t="s">
        <v>47</v>
      </c>
      <c r="E44" s="26">
        <v>102</v>
      </c>
      <c r="F44" s="25">
        <f t="shared" si="0"/>
        <v>100745.09803921569</v>
      </c>
      <c r="G44" s="31">
        <f t="shared" si="1"/>
        <v>10192000</v>
      </c>
      <c r="H44" s="8">
        <v>84000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13">
        <f t="shared" si="2"/>
        <v>10276000</v>
      </c>
      <c r="S44" s="18">
        <v>10192000</v>
      </c>
      <c r="T44" s="18"/>
      <c r="U44" s="18"/>
      <c r="V44" s="18"/>
    </row>
    <row r="45" spans="1:22" s="10" customFormat="1" ht="54" customHeight="1" x14ac:dyDescent="0.25">
      <c r="A45" s="76"/>
      <c r="B45" s="80"/>
      <c r="C45" s="1">
        <f t="shared" si="3"/>
        <v>36</v>
      </c>
      <c r="D45" s="5" t="s">
        <v>48</v>
      </c>
      <c r="E45" s="26">
        <v>227</v>
      </c>
      <c r="F45" s="25">
        <f t="shared" si="0"/>
        <v>87127.753303964753</v>
      </c>
      <c r="G45" s="31">
        <f t="shared" si="1"/>
        <v>19591000</v>
      </c>
      <c r="H45" s="8">
        <v>187000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13">
        <f t="shared" si="2"/>
        <v>19778000</v>
      </c>
      <c r="S45" s="18">
        <v>19591000</v>
      </c>
      <c r="T45" s="18"/>
      <c r="U45" s="18"/>
      <c r="V45" s="18"/>
    </row>
    <row r="46" spans="1:22" s="10" customFormat="1" ht="54" customHeight="1" x14ac:dyDescent="0.25">
      <c r="A46" s="76"/>
      <c r="B46" s="80"/>
      <c r="C46" s="1">
        <f t="shared" si="3"/>
        <v>37</v>
      </c>
      <c r="D46" s="5" t="s">
        <v>49</v>
      </c>
      <c r="E46" s="26">
        <v>82</v>
      </c>
      <c r="F46" s="25">
        <f t="shared" si="0"/>
        <v>76682.926829268297</v>
      </c>
      <c r="G46" s="31">
        <f t="shared" si="1"/>
        <v>6220000</v>
      </c>
      <c r="H46" s="8">
        <v>68000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13">
        <f t="shared" si="2"/>
        <v>6288000</v>
      </c>
      <c r="S46" s="18">
        <v>6220000</v>
      </c>
      <c r="T46" s="18"/>
      <c r="U46" s="18"/>
      <c r="V46" s="18"/>
    </row>
    <row r="47" spans="1:22" s="10" customFormat="1" ht="54" customHeight="1" x14ac:dyDescent="0.25">
      <c r="A47" s="76"/>
      <c r="B47" s="80"/>
      <c r="C47" s="1">
        <f t="shared" si="3"/>
        <v>38</v>
      </c>
      <c r="D47" s="5" t="s">
        <v>50</v>
      </c>
      <c r="E47" s="26">
        <v>67</v>
      </c>
      <c r="F47" s="25">
        <f t="shared" si="0"/>
        <v>102925.37313432836</v>
      </c>
      <c r="G47" s="31">
        <f t="shared" si="1"/>
        <v>6841000</v>
      </c>
      <c r="H47" s="8">
        <v>55000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13">
        <f t="shared" si="2"/>
        <v>6896000</v>
      </c>
      <c r="S47" s="18">
        <v>6841000</v>
      </c>
      <c r="T47" s="18"/>
      <c r="U47" s="18"/>
      <c r="V47" s="18"/>
    </row>
    <row r="48" spans="1:22" s="10" customFormat="1" ht="54" customHeight="1" x14ac:dyDescent="0.25">
      <c r="A48" s="76"/>
      <c r="B48" s="80"/>
      <c r="C48" s="1">
        <f t="shared" si="3"/>
        <v>39</v>
      </c>
      <c r="D48" s="5" t="s">
        <v>51</v>
      </c>
      <c r="E48" s="26">
        <v>168</v>
      </c>
      <c r="F48" s="25">
        <f t="shared" si="0"/>
        <v>72886.904761904763</v>
      </c>
      <c r="G48" s="31">
        <f t="shared" si="1"/>
        <v>12106000</v>
      </c>
      <c r="H48" s="8">
        <v>139000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13">
        <f t="shared" si="2"/>
        <v>12245000</v>
      </c>
      <c r="S48" s="18">
        <v>12106000</v>
      </c>
      <c r="T48" s="18"/>
      <c r="U48" s="18"/>
      <c r="V48" s="18"/>
    </row>
    <row r="49" spans="1:22" s="10" customFormat="1" ht="54" customHeight="1" x14ac:dyDescent="0.25">
      <c r="A49" s="76"/>
      <c r="B49" s="80"/>
      <c r="C49" s="1">
        <f t="shared" si="3"/>
        <v>40</v>
      </c>
      <c r="D49" s="5" t="s">
        <v>52</v>
      </c>
      <c r="E49" s="26">
        <v>158</v>
      </c>
      <c r="F49" s="25">
        <f t="shared" si="0"/>
        <v>83335.443037974677</v>
      </c>
      <c r="G49" s="31">
        <f t="shared" si="1"/>
        <v>13037000</v>
      </c>
      <c r="H49" s="8">
        <v>130000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13">
        <f t="shared" si="2"/>
        <v>13167000</v>
      </c>
      <c r="S49" s="18">
        <v>13037000</v>
      </c>
      <c r="T49" s="18"/>
      <c r="U49" s="18"/>
      <c r="V49" s="18"/>
    </row>
    <row r="50" spans="1:22" s="10" customFormat="1" ht="54" customHeight="1" x14ac:dyDescent="0.25">
      <c r="A50" s="76"/>
      <c r="B50" s="80"/>
      <c r="C50" s="1">
        <f t="shared" si="3"/>
        <v>41</v>
      </c>
      <c r="D50" s="5" t="s">
        <v>53</v>
      </c>
      <c r="E50" s="26">
        <v>437</v>
      </c>
      <c r="F50" s="25">
        <f t="shared" si="0"/>
        <v>73501.601830663611</v>
      </c>
      <c r="G50" s="31">
        <f t="shared" si="1"/>
        <v>31759200</v>
      </c>
      <c r="H50" s="8">
        <v>361000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13">
        <f t="shared" si="2"/>
        <v>32120200</v>
      </c>
      <c r="S50" s="18">
        <v>31629000</v>
      </c>
      <c r="T50" s="18">
        <v>130200</v>
      </c>
      <c r="U50" s="18"/>
      <c r="V50" s="18"/>
    </row>
    <row r="51" spans="1:22" s="10" customFormat="1" ht="54" customHeight="1" x14ac:dyDescent="0.25">
      <c r="A51" s="76"/>
      <c r="B51" s="80"/>
      <c r="C51" s="1">
        <f t="shared" si="3"/>
        <v>42</v>
      </c>
      <c r="D51" s="5" t="s">
        <v>54</v>
      </c>
      <c r="E51" s="26">
        <v>233</v>
      </c>
      <c r="F51" s="25">
        <f t="shared" si="0"/>
        <v>83442.060085836914</v>
      </c>
      <c r="G51" s="31">
        <f t="shared" si="1"/>
        <v>19250000</v>
      </c>
      <c r="H51" s="8">
        <v>192000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13">
        <f t="shared" si="2"/>
        <v>19442000</v>
      </c>
      <c r="S51" s="18">
        <v>19250000</v>
      </c>
      <c r="T51" s="18"/>
      <c r="U51" s="18"/>
      <c r="V51" s="18"/>
    </row>
    <row r="52" spans="1:22" s="10" customFormat="1" ht="54" customHeight="1" x14ac:dyDescent="0.25">
      <c r="A52" s="76"/>
      <c r="B52" s="80"/>
      <c r="C52" s="1">
        <f t="shared" si="3"/>
        <v>43</v>
      </c>
      <c r="D52" s="5" t="s">
        <v>55</v>
      </c>
      <c r="E52" s="26">
        <v>382</v>
      </c>
      <c r="F52" s="25">
        <f t="shared" si="0"/>
        <v>74507.853403141358</v>
      </c>
      <c r="G52" s="31">
        <f t="shared" si="1"/>
        <v>28147000</v>
      </c>
      <c r="H52" s="8">
        <v>315000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13">
        <f t="shared" si="2"/>
        <v>28462000</v>
      </c>
      <c r="S52" s="18">
        <v>28147000</v>
      </c>
      <c r="T52" s="18"/>
      <c r="U52" s="18"/>
      <c r="V52" s="18"/>
    </row>
    <row r="53" spans="1:22" s="10" customFormat="1" ht="54" customHeight="1" x14ac:dyDescent="0.25">
      <c r="A53" s="76"/>
      <c r="B53" s="80"/>
      <c r="C53" s="1">
        <f t="shared" si="3"/>
        <v>44</v>
      </c>
      <c r="D53" s="5" t="s">
        <v>56</v>
      </c>
      <c r="E53" s="26">
        <v>424</v>
      </c>
      <c r="F53" s="25">
        <f t="shared" si="0"/>
        <v>77684.433962264156</v>
      </c>
      <c r="G53" s="31">
        <f t="shared" si="1"/>
        <v>32592200</v>
      </c>
      <c r="H53" s="8">
        <v>346000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13">
        <f t="shared" si="2"/>
        <v>32938200</v>
      </c>
      <c r="S53" s="18">
        <v>32462000</v>
      </c>
      <c r="T53" s="18">
        <v>130200</v>
      </c>
      <c r="U53" s="18"/>
      <c r="V53" s="18"/>
    </row>
    <row r="54" spans="1:22" s="10" customFormat="1" ht="54" customHeight="1" x14ac:dyDescent="0.25">
      <c r="A54" s="76"/>
      <c r="B54" s="80"/>
      <c r="C54" s="1">
        <f t="shared" si="3"/>
        <v>45</v>
      </c>
      <c r="D54" s="5" t="s">
        <v>57</v>
      </c>
      <c r="E54" s="26">
        <v>423</v>
      </c>
      <c r="F54" s="25">
        <f t="shared" si="0"/>
        <v>77120.56737588653</v>
      </c>
      <c r="G54" s="31">
        <f t="shared" si="1"/>
        <v>32273000</v>
      </c>
      <c r="H54" s="8">
        <v>349000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13">
        <f t="shared" si="2"/>
        <v>32622000</v>
      </c>
      <c r="S54" s="18">
        <v>32273000</v>
      </c>
      <c r="T54" s="18"/>
      <c r="U54" s="18"/>
      <c r="V54" s="18"/>
    </row>
    <row r="55" spans="1:22" s="10" customFormat="1" ht="54" customHeight="1" x14ac:dyDescent="0.25">
      <c r="A55" s="76"/>
      <c r="B55" s="80"/>
      <c r="C55" s="1">
        <f t="shared" si="3"/>
        <v>46</v>
      </c>
      <c r="D55" s="5" t="s">
        <v>58</v>
      </c>
      <c r="E55" s="26">
        <v>211</v>
      </c>
      <c r="F55" s="25">
        <f t="shared" si="0"/>
        <v>75436.018957345965</v>
      </c>
      <c r="G55" s="31">
        <f t="shared" si="1"/>
        <v>15743000</v>
      </c>
      <c r="H55" s="8">
        <v>174000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13">
        <f t="shared" si="2"/>
        <v>15917000</v>
      </c>
      <c r="S55" s="18">
        <v>15743000</v>
      </c>
      <c r="T55" s="18"/>
      <c r="U55" s="18"/>
      <c r="V55" s="18"/>
    </row>
    <row r="56" spans="1:22" s="10" customFormat="1" ht="54" customHeight="1" x14ac:dyDescent="0.25">
      <c r="A56" s="76"/>
      <c r="B56" s="80"/>
      <c r="C56" s="1">
        <f t="shared" si="3"/>
        <v>47</v>
      </c>
      <c r="D56" s="5" t="s">
        <v>59</v>
      </c>
      <c r="E56" s="26">
        <v>0</v>
      </c>
      <c r="F56" s="25">
        <v>0</v>
      </c>
      <c r="G56" s="31">
        <f t="shared" si="1"/>
        <v>10675000</v>
      </c>
      <c r="H56" s="8">
        <v>116000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13">
        <f t="shared" si="2"/>
        <v>10791000</v>
      </c>
      <c r="S56" s="18">
        <v>10675000</v>
      </c>
      <c r="T56" s="18"/>
      <c r="U56" s="18"/>
      <c r="V56" s="18"/>
    </row>
    <row r="57" spans="1:22" s="10" customFormat="1" ht="54" customHeight="1" x14ac:dyDescent="0.25">
      <c r="A57" s="76"/>
      <c r="B57" s="80"/>
      <c r="C57" s="1">
        <f t="shared" si="3"/>
        <v>48</v>
      </c>
      <c r="D57" s="5" t="s">
        <v>60</v>
      </c>
      <c r="E57" s="26">
        <v>85</v>
      </c>
      <c r="F57" s="25">
        <f t="shared" si="0"/>
        <v>70952.941176470587</v>
      </c>
      <c r="G57" s="31">
        <f t="shared" si="1"/>
        <v>5961000</v>
      </c>
      <c r="H57" s="8">
        <v>70000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13">
        <f t="shared" si="2"/>
        <v>6031000</v>
      </c>
      <c r="S57" s="18">
        <v>5961000</v>
      </c>
      <c r="T57" s="18"/>
      <c r="U57" s="18"/>
      <c r="V57" s="18"/>
    </row>
    <row r="58" spans="1:22" s="10" customFormat="1" ht="54" customHeight="1" x14ac:dyDescent="0.25">
      <c r="A58" s="76"/>
      <c r="B58" s="80"/>
      <c r="C58" s="1">
        <f t="shared" si="3"/>
        <v>49</v>
      </c>
      <c r="D58" s="5" t="s">
        <v>61</v>
      </c>
      <c r="E58" s="26">
        <v>223</v>
      </c>
      <c r="F58" s="25">
        <f t="shared" si="0"/>
        <v>87461.88340807175</v>
      </c>
      <c r="G58" s="31">
        <f t="shared" si="1"/>
        <v>19320000</v>
      </c>
      <c r="H58" s="8">
        <v>184000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13">
        <f t="shared" si="2"/>
        <v>19504000</v>
      </c>
      <c r="S58" s="18">
        <v>19320000</v>
      </c>
      <c r="T58" s="18"/>
      <c r="U58" s="18"/>
      <c r="V58" s="18"/>
    </row>
    <row r="59" spans="1:22" s="10" customFormat="1" ht="54" customHeight="1" x14ac:dyDescent="0.25">
      <c r="A59" s="76"/>
      <c r="B59" s="80"/>
      <c r="C59" s="1">
        <f t="shared" si="3"/>
        <v>50</v>
      </c>
      <c r="D59" s="5" t="s">
        <v>62</v>
      </c>
      <c r="E59" s="26">
        <v>354</v>
      </c>
      <c r="F59" s="25">
        <f t="shared" si="0"/>
        <v>77725.988700564965</v>
      </c>
      <c r="G59" s="31">
        <f t="shared" si="1"/>
        <v>27223000</v>
      </c>
      <c r="H59" s="8">
        <v>292000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13">
        <f t="shared" si="2"/>
        <v>27515000</v>
      </c>
      <c r="S59" s="18">
        <v>27223000</v>
      </c>
      <c r="T59" s="18"/>
      <c r="U59" s="18"/>
      <c r="V59" s="18"/>
    </row>
    <row r="60" spans="1:22" s="10" customFormat="1" ht="54" customHeight="1" x14ac:dyDescent="0.25">
      <c r="A60" s="76"/>
      <c r="B60" s="80"/>
      <c r="C60" s="1">
        <f t="shared" si="3"/>
        <v>51</v>
      </c>
      <c r="D60" s="5" t="s">
        <v>63</v>
      </c>
      <c r="E60" s="26">
        <v>287</v>
      </c>
      <c r="F60" s="25">
        <f t="shared" si="0"/>
        <v>73435.540069686409</v>
      </c>
      <c r="G60" s="31">
        <f t="shared" si="1"/>
        <v>20839000</v>
      </c>
      <c r="H60" s="8">
        <v>237000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13">
        <f t="shared" si="2"/>
        <v>21076000</v>
      </c>
      <c r="S60" s="18">
        <v>20839000</v>
      </c>
      <c r="T60" s="18"/>
      <c r="U60" s="18"/>
      <c r="V60" s="18"/>
    </row>
    <row r="61" spans="1:22" s="10" customFormat="1" ht="54" customHeight="1" x14ac:dyDescent="0.25">
      <c r="A61" s="76"/>
      <c r="B61" s="80"/>
      <c r="C61" s="1">
        <f t="shared" si="3"/>
        <v>52</v>
      </c>
      <c r="D61" s="5" t="s">
        <v>64</v>
      </c>
      <c r="E61" s="26">
        <v>106</v>
      </c>
      <c r="F61" s="25">
        <f t="shared" si="0"/>
        <v>70641.509433962259</v>
      </c>
      <c r="G61" s="31">
        <f t="shared" si="1"/>
        <v>7401000</v>
      </c>
      <c r="H61" s="8">
        <v>87000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13">
        <f t="shared" si="2"/>
        <v>7488000</v>
      </c>
      <c r="S61" s="18">
        <v>7401000</v>
      </c>
      <c r="T61" s="18"/>
      <c r="U61" s="18"/>
      <c r="V61" s="18"/>
    </row>
    <row r="62" spans="1:22" s="10" customFormat="1" ht="54" customHeight="1" x14ac:dyDescent="0.25">
      <c r="A62" s="76"/>
      <c r="B62" s="80"/>
      <c r="C62" s="1">
        <f t="shared" si="3"/>
        <v>53</v>
      </c>
      <c r="D62" s="5" t="s">
        <v>65</v>
      </c>
      <c r="E62" s="26">
        <v>108</v>
      </c>
      <c r="F62" s="25">
        <f t="shared" si="0"/>
        <v>70962.962962962964</v>
      </c>
      <c r="G62" s="31">
        <f t="shared" si="1"/>
        <v>7575000</v>
      </c>
      <c r="H62" s="8">
        <v>89000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13">
        <f t="shared" si="2"/>
        <v>7664000</v>
      </c>
      <c r="S62" s="18">
        <v>7575000</v>
      </c>
      <c r="T62" s="18"/>
      <c r="U62" s="18"/>
      <c r="V62" s="18"/>
    </row>
    <row r="63" spans="1:22" s="10" customFormat="1" ht="54" customHeight="1" x14ac:dyDescent="0.25">
      <c r="A63" s="76"/>
      <c r="B63" s="80"/>
      <c r="C63" s="1">
        <f t="shared" si="3"/>
        <v>54</v>
      </c>
      <c r="D63" s="5" t="s">
        <v>66</v>
      </c>
      <c r="E63" s="26">
        <v>145</v>
      </c>
      <c r="F63" s="25">
        <f t="shared" si="0"/>
        <v>99717.241379310348</v>
      </c>
      <c r="G63" s="31">
        <f t="shared" si="1"/>
        <v>14339000</v>
      </c>
      <c r="H63" s="8">
        <v>120000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13">
        <f t="shared" si="2"/>
        <v>14459000</v>
      </c>
      <c r="S63" s="18">
        <v>14339000</v>
      </c>
      <c r="T63" s="18"/>
      <c r="U63" s="18"/>
      <c r="V63" s="18"/>
    </row>
    <row r="64" spans="1:22" s="10" customFormat="1" ht="54" customHeight="1" x14ac:dyDescent="0.25">
      <c r="A64" s="76"/>
      <c r="B64" s="80"/>
      <c r="C64" s="1">
        <f t="shared" si="3"/>
        <v>55</v>
      </c>
      <c r="D64" s="5" t="s">
        <v>67</v>
      </c>
      <c r="E64" s="26">
        <v>350</v>
      </c>
      <c r="F64" s="25">
        <f t="shared" si="0"/>
        <v>81991.428571428565</v>
      </c>
      <c r="G64" s="31">
        <f t="shared" si="1"/>
        <v>28408000</v>
      </c>
      <c r="H64" s="8">
        <v>289000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13">
        <f t="shared" si="2"/>
        <v>28697000</v>
      </c>
      <c r="S64" s="18">
        <v>28408000</v>
      </c>
      <c r="T64" s="18"/>
      <c r="U64" s="18"/>
      <c r="V64" s="18"/>
    </row>
    <row r="65" spans="1:24" s="10" customFormat="1" ht="54" customHeight="1" x14ac:dyDescent="0.25">
      <c r="A65" s="76"/>
      <c r="B65" s="80"/>
      <c r="C65" s="1">
        <f t="shared" si="3"/>
        <v>56</v>
      </c>
      <c r="D65" s="5" t="s">
        <v>68</v>
      </c>
      <c r="E65" s="26">
        <v>114</v>
      </c>
      <c r="F65" s="25">
        <f t="shared" si="0"/>
        <v>92543.859649122809</v>
      </c>
      <c r="G65" s="31">
        <f t="shared" si="1"/>
        <v>10456000</v>
      </c>
      <c r="H65" s="8">
        <v>94000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13">
        <f t="shared" si="2"/>
        <v>10550000</v>
      </c>
      <c r="S65" s="18">
        <v>10456000</v>
      </c>
      <c r="T65" s="18"/>
      <c r="U65" s="18"/>
      <c r="V65" s="18"/>
    </row>
    <row r="66" spans="1:24" s="10" customFormat="1" ht="54" customHeight="1" x14ac:dyDescent="0.25">
      <c r="A66" s="76"/>
      <c r="B66" s="80"/>
      <c r="C66" s="1">
        <f t="shared" si="3"/>
        <v>57</v>
      </c>
      <c r="D66" s="5" t="s">
        <v>69</v>
      </c>
      <c r="E66" s="26">
        <v>72</v>
      </c>
      <c r="F66" s="25">
        <f t="shared" si="0"/>
        <v>102347.22222222222</v>
      </c>
      <c r="G66" s="31">
        <f t="shared" si="1"/>
        <v>7310000</v>
      </c>
      <c r="H66" s="8">
        <v>59000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13">
        <f t="shared" si="2"/>
        <v>7369000</v>
      </c>
      <c r="S66" s="18">
        <v>7310000</v>
      </c>
      <c r="T66" s="18"/>
      <c r="U66" s="18"/>
      <c r="V66" s="18"/>
    </row>
    <row r="67" spans="1:24" s="10" customFormat="1" ht="54" customHeight="1" x14ac:dyDescent="0.25">
      <c r="A67" s="76"/>
      <c r="B67" s="80"/>
      <c r="C67" s="1">
        <f t="shared" si="3"/>
        <v>58</v>
      </c>
      <c r="D67" s="5" t="s">
        <v>70</v>
      </c>
      <c r="E67" s="26">
        <v>342</v>
      </c>
      <c r="F67" s="25">
        <f t="shared" si="0"/>
        <v>71786.549707602346</v>
      </c>
      <c r="G67" s="31">
        <f t="shared" si="1"/>
        <v>24269000</v>
      </c>
      <c r="H67" s="8">
        <v>282000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13">
        <f t="shared" si="2"/>
        <v>24551000</v>
      </c>
      <c r="S67" s="18">
        <v>24269000</v>
      </c>
      <c r="T67" s="18"/>
      <c r="U67" s="18"/>
      <c r="V67" s="18"/>
    </row>
    <row r="68" spans="1:24" s="10" customFormat="1" ht="54" customHeight="1" x14ac:dyDescent="0.25">
      <c r="A68" s="76"/>
      <c r="B68" s="80"/>
      <c r="C68" s="1">
        <f t="shared" si="3"/>
        <v>59</v>
      </c>
      <c r="D68" s="5" t="s">
        <v>71</v>
      </c>
      <c r="E68" s="26">
        <v>166</v>
      </c>
      <c r="F68" s="25">
        <f t="shared" si="0"/>
        <v>78228.915662650601</v>
      </c>
      <c r="G68" s="31">
        <f t="shared" si="1"/>
        <v>12849000</v>
      </c>
      <c r="H68" s="8">
        <v>137000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13">
        <f t="shared" si="2"/>
        <v>12986000</v>
      </c>
      <c r="S68" s="18">
        <v>12849000</v>
      </c>
      <c r="T68" s="18"/>
      <c r="U68" s="18"/>
      <c r="V68" s="18"/>
    </row>
    <row r="69" spans="1:24" s="10" customFormat="1" ht="54" customHeight="1" x14ac:dyDescent="0.25">
      <c r="A69" s="76"/>
      <c r="B69" s="80"/>
      <c r="C69" s="1">
        <f t="shared" si="3"/>
        <v>60</v>
      </c>
      <c r="D69" s="5" t="s">
        <v>72</v>
      </c>
      <c r="E69" s="26">
        <v>145</v>
      </c>
      <c r="F69" s="25">
        <f t="shared" si="0"/>
        <v>80682.758620689652</v>
      </c>
      <c r="G69" s="31">
        <f t="shared" si="1"/>
        <v>11579000</v>
      </c>
      <c r="H69" s="8">
        <v>120000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13">
        <f t="shared" si="2"/>
        <v>11699000</v>
      </c>
      <c r="S69" s="18">
        <v>11579000</v>
      </c>
      <c r="T69" s="18"/>
      <c r="U69" s="18"/>
      <c r="V69" s="18"/>
    </row>
    <row r="70" spans="1:24" s="10" customFormat="1" ht="54" customHeight="1" x14ac:dyDescent="0.25">
      <c r="A70" s="76"/>
      <c r="B70" s="80"/>
      <c r="C70" s="1">
        <f t="shared" si="3"/>
        <v>61</v>
      </c>
      <c r="D70" s="5" t="s">
        <v>73</v>
      </c>
      <c r="E70" s="26">
        <v>166</v>
      </c>
      <c r="F70" s="25">
        <f t="shared" si="0"/>
        <v>97313.253012048197</v>
      </c>
      <c r="G70" s="31">
        <f t="shared" si="1"/>
        <v>16017000</v>
      </c>
      <c r="H70" s="8">
        <v>137000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13">
        <f t="shared" si="2"/>
        <v>16154000</v>
      </c>
      <c r="S70" s="18">
        <v>16017000</v>
      </c>
      <c r="T70" s="18"/>
      <c r="U70" s="18"/>
      <c r="V70" s="18"/>
    </row>
    <row r="71" spans="1:24" s="10" customFormat="1" ht="54" customHeight="1" x14ac:dyDescent="0.25">
      <c r="A71" s="76"/>
      <c r="B71" s="80"/>
      <c r="C71" s="1">
        <f t="shared" si="3"/>
        <v>62</v>
      </c>
      <c r="D71" s="5" t="s">
        <v>74</v>
      </c>
      <c r="E71" s="26">
        <v>425</v>
      </c>
      <c r="F71" s="25">
        <f t="shared" si="0"/>
        <v>79249.411764705888</v>
      </c>
      <c r="G71" s="31">
        <f t="shared" si="1"/>
        <v>33330000</v>
      </c>
      <c r="H71" s="8">
        <v>351000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13">
        <f t="shared" si="2"/>
        <v>33681000</v>
      </c>
      <c r="S71" s="18">
        <v>33330000</v>
      </c>
      <c r="T71" s="18"/>
      <c r="U71" s="18"/>
      <c r="V71" s="18"/>
    </row>
    <row r="72" spans="1:24" s="10" customFormat="1" ht="54" customHeight="1" x14ac:dyDescent="0.25">
      <c r="A72" s="76"/>
      <c r="B72" s="80"/>
      <c r="C72" s="1">
        <f t="shared" si="3"/>
        <v>63</v>
      </c>
      <c r="D72" s="5" t="s">
        <v>75</v>
      </c>
      <c r="E72" s="26">
        <v>170</v>
      </c>
      <c r="F72" s="25">
        <f t="shared" si="0"/>
        <v>99305.882352941175</v>
      </c>
      <c r="G72" s="31">
        <f t="shared" si="1"/>
        <v>16742000</v>
      </c>
      <c r="H72" s="8">
        <v>140000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13">
        <f t="shared" si="2"/>
        <v>16882000</v>
      </c>
      <c r="S72" s="18">
        <v>16742000</v>
      </c>
      <c r="T72" s="18"/>
      <c r="U72" s="18"/>
      <c r="V72" s="18"/>
    </row>
    <row r="73" spans="1:24" s="10" customFormat="1" ht="54" customHeight="1" x14ac:dyDescent="0.25">
      <c r="A73" s="76"/>
      <c r="B73" s="80"/>
      <c r="C73" s="1">
        <f t="shared" si="3"/>
        <v>64</v>
      </c>
      <c r="D73" s="5" t="s">
        <v>76</v>
      </c>
      <c r="E73" s="26">
        <v>309</v>
      </c>
      <c r="F73" s="25">
        <f t="shared" si="0"/>
        <v>104559.87055016181</v>
      </c>
      <c r="G73" s="31">
        <f t="shared" si="1"/>
        <v>32058000</v>
      </c>
      <c r="H73" s="8">
        <v>251000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13">
        <f t="shared" si="2"/>
        <v>32309000</v>
      </c>
      <c r="S73" s="18">
        <v>32058000</v>
      </c>
      <c r="T73" s="18"/>
      <c r="U73" s="18"/>
      <c r="V73" s="18"/>
    </row>
    <row r="74" spans="1:24" s="10" customFormat="1" ht="54" customHeight="1" x14ac:dyDescent="0.25">
      <c r="A74" s="76"/>
      <c r="B74" s="80"/>
      <c r="C74" s="1">
        <f t="shared" si="3"/>
        <v>65</v>
      </c>
      <c r="D74" s="5" t="s">
        <v>77</v>
      </c>
      <c r="E74" s="26">
        <v>380</v>
      </c>
      <c r="F74" s="25">
        <f t="shared" ref="F74:F136" si="4">Q74/E74</f>
        <v>72500</v>
      </c>
      <c r="G74" s="31">
        <f t="shared" ref="G74:G77" si="5">S74+T74</f>
        <v>27236000</v>
      </c>
      <c r="H74" s="8">
        <v>314000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13">
        <f t="shared" ref="Q74:Q77" si="6">SUM(G74:I74)</f>
        <v>27550000</v>
      </c>
      <c r="S74" s="18">
        <v>27236000</v>
      </c>
      <c r="T74" s="18"/>
      <c r="U74" s="18"/>
      <c r="V74" s="18"/>
    </row>
    <row r="75" spans="1:24" s="10" customFormat="1" ht="54" customHeight="1" x14ac:dyDescent="0.25">
      <c r="A75" s="76"/>
      <c r="B75" s="80"/>
      <c r="C75" s="1">
        <f t="shared" ref="C75:C77" si="7">C74+1</f>
        <v>66</v>
      </c>
      <c r="D75" s="5" t="s">
        <v>78</v>
      </c>
      <c r="E75" s="26">
        <v>391</v>
      </c>
      <c r="F75" s="25">
        <f t="shared" si="4"/>
        <v>77314.578005115094</v>
      </c>
      <c r="G75" s="31">
        <f t="shared" si="5"/>
        <v>29907000</v>
      </c>
      <c r="H75" s="8">
        <v>323000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13">
        <f t="shared" si="6"/>
        <v>30230000</v>
      </c>
      <c r="S75" s="18">
        <v>29907000</v>
      </c>
      <c r="T75" s="18"/>
      <c r="U75" s="18"/>
      <c r="V75" s="18"/>
    </row>
    <row r="76" spans="1:24" s="10" customFormat="1" ht="54" customHeight="1" x14ac:dyDescent="0.25">
      <c r="A76" s="76"/>
      <c r="B76" s="80"/>
      <c r="C76" s="1">
        <f t="shared" si="7"/>
        <v>67</v>
      </c>
      <c r="D76" s="5" t="s">
        <v>79</v>
      </c>
      <c r="E76" s="26">
        <v>57</v>
      </c>
      <c r="F76" s="25">
        <f t="shared" si="4"/>
        <v>114703.50877192983</v>
      </c>
      <c r="G76" s="31">
        <f t="shared" si="5"/>
        <v>6491100</v>
      </c>
      <c r="H76" s="8">
        <v>47000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13">
        <f t="shared" si="6"/>
        <v>6538100</v>
      </c>
      <c r="S76" s="18">
        <v>6426000</v>
      </c>
      <c r="T76" s="18">
        <v>65100</v>
      </c>
      <c r="U76" s="18"/>
      <c r="V76" s="18"/>
    </row>
    <row r="77" spans="1:24" s="10" customFormat="1" ht="54" customHeight="1" x14ac:dyDescent="0.25">
      <c r="A77" s="76"/>
      <c r="B77" s="80"/>
      <c r="C77" s="1">
        <f t="shared" si="7"/>
        <v>68</v>
      </c>
      <c r="D77" s="5" t="s">
        <v>80</v>
      </c>
      <c r="E77" s="26">
        <v>110</v>
      </c>
      <c r="F77" s="25">
        <f t="shared" si="4"/>
        <v>74672.727272727279</v>
      </c>
      <c r="G77" s="31">
        <f t="shared" si="5"/>
        <v>8123000</v>
      </c>
      <c r="H77" s="8">
        <v>91000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13">
        <f t="shared" si="6"/>
        <v>8214000</v>
      </c>
      <c r="S77" s="18">
        <v>8123000</v>
      </c>
      <c r="T77" s="18"/>
      <c r="U77" s="18"/>
      <c r="V77" s="18"/>
    </row>
    <row r="78" spans="1:24" s="15" customFormat="1" ht="54" customHeight="1" x14ac:dyDescent="0.2">
      <c r="A78" s="73" t="s">
        <v>10</v>
      </c>
      <c r="B78" s="74"/>
      <c r="C78" s="74"/>
      <c r="D78" s="75"/>
      <c r="E78" s="24">
        <f>SUM(E10:E77)</f>
        <v>14117</v>
      </c>
      <c r="F78" s="25"/>
      <c r="G78" s="6">
        <f>SUM(G10:G77)</f>
        <v>1167677000</v>
      </c>
      <c r="H78" s="6">
        <f t="shared" ref="H78:P78" si="8">SUM(H10:H77)</f>
        <v>12041000</v>
      </c>
      <c r="I78" s="6">
        <f t="shared" si="8"/>
        <v>0</v>
      </c>
      <c r="J78" s="6">
        <f t="shared" si="8"/>
        <v>0</v>
      </c>
      <c r="K78" s="6">
        <f t="shared" si="8"/>
        <v>0</v>
      </c>
      <c r="L78" s="6">
        <f t="shared" si="8"/>
        <v>0</v>
      </c>
      <c r="M78" s="6">
        <f t="shared" si="8"/>
        <v>0</v>
      </c>
      <c r="N78" s="6">
        <f t="shared" si="8"/>
        <v>0</v>
      </c>
      <c r="O78" s="6">
        <f t="shared" si="8"/>
        <v>0</v>
      </c>
      <c r="P78" s="6">
        <f t="shared" si="8"/>
        <v>0</v>
      </c>
      <c r="Q78" s="14">
        <f>SUM(Q10:Q77)</f>
        <v>1179718000</v>
      </c>
      <c r="S78" s="19" t="s">
        <v>101</v>
      </c>
      <c r="T78" s="19" t="s">
        <v>102</v>
      </c>
      <c r="U78" s="19"/>
      <c r="V78" s="19"/>
      <c r="W78" s="15" t="s">
        <v>103</v>
      </c>
    </row>
    <row r="79" spans="1:24" s="10" customFormat="1" ht="54" customHeight="1" x14ac:dyDescent="0.25">
      <c r="A79" s="76" t="s">
        <v>11</v>
      </c>
      <c r="B79" s="77" t="s">
        <v>12</v>
      </c>
      <c r="C79" s="1">
        <v>1</v>
      </c>
      <c r="D79" s="2" t="s">
        <v>13</v>
      </c>
      <c r="E79" s="53">
        <v>147</v>
      </c>
      <c r="F79" s="25">
        <f t="shared" si="4"/>
        <v>71944.681467970164</v>
      </c>
      <c r="G79" s="7">
        <v>0</v>
      </c>
      <c r="H79" s="7">
        <v>0</v>
      </c>
      <c r="I79" s="7">
        <v>0</v>
      </c>
      <c r="J79" s="7">
        <v>1807387.74</v>
      </c>
      <c r="K79" s="39">
        <f>S79+T79+U79+V79+2000</f>
        <v>7027440</v>
      </c>
      <c r="L79" s="7">
        <v>31860</v>
      </c>
      <c r="M79" s="7">
        <v>5000</v>
      </c>
      <c r="N79" s="7">
        <v>0</v>
      </c>
      <c r="O79" s="7">
        <v>0</v>
      </c>
      <c r="P79" s="7">
        <f>W79-O79-N79-M79-L79-J79</f>
        <v>1704180.4357916142</v>
      </c>
      <c r="Q79" s="9">
        <f t="shared" ref="Q79:Q109" si="9">SUM(J79:P79)</f>
        <v>10575868.175791614</v>
      </c>
      <c r="S79" s="18">
        <v>3425000</v>
      </c>
      <c r="T79" s="18">
        <v>3600440</v>
      </c>
      <c r="U79" s="18"/>
      <c r="V79" s="18"/>
      <c r="W79" s="18">
        <v>3548428.1757916142</v>
      </c>
      <c r="X79" s="49"/>
    </row>
    <row r="80" spans="1:24" s="10" customFormat="1" ht="54" customHeight="1" x14ac:dyDescent="0.25">
      <c r="A80" s="76"/>
      <c r="B80" s="77"/>
      <c r="C80" s="1">
        <f>C79+1</f>
        <v>2</v>
      </c>
      <c r="D80" s="2" t="s">
        <v>14</v>
      </c>
      <c r="E80" s="53">
        <v>175</v>
      </c>
      <c r="F80" s="25">
        <f t="shared" si="4"/>
        <v>86155.285454691402</v>
      </c>
      <c r="G80" s="7">
        <v>0</v>
      </c>
      <c r="H80" s="7">
        <v>0</v>
      </c>
      <c r="I80" s="7">
        <v>0</v>
      </c>
      <c r="J80" s="7">
        <v>1756824.52</v>
      </c>
      <c r="K80" s="39">
        <f t="shared" ref="K80:K142" si="10">S80+T80+U80+V80</f>
        <v>7062010</v>
      </c>
      <c r="L80" s="7">
        <v>35000</v>
      </c>
      <c r="M80" s="7">
        <v>0</v>
      </c>
      <c r="N80" s="7">
        <v>0</v>
      </c>
      <c r="O80" s="7">
        <v>0</v>
      </c>
      <c r="P80" s="7">
        <f t="shared" ref="P80:P142" si="11">W80-O80-N80-M80-L80-J80</f>
        <v>6223340.4345709961</v>
      </c>
      <c r="Q80" s="9">
        <f t="shared" si="9"/>
        <v>15077174.954570996</v>
      </c>
      <c r="S80" s="18">
        <v>4008000</v>
      </c>
      <c r="T80" s="18">
        <v>3054010</v>
      </c>
      <c r="U80" s="18"/>
      <c r="V80" s="18"/>
      <c r="W80" s="18">
        <v>8015164.9545709956</v>
      </c>
      <c r="X80" s="49"/>
    </row>
    <row r="81" spans="1:24" s="10" customFormat="1" ht="54" customHeight="1" x14ac:dyDescent="0.25">
      <c r="A81" s="76"/>
      <c r="B81" s="77"/>
      <c r="C81" s="1">
        <f t="shared" ref="C81:C143" si="12">C80+1</f>
        <v>3</v>
      </c>
      <c r="D81" s="3" t="s">
        <v>15</v>
      </c>
      <c r="E81" s="53">
        <v>329</v>
      </c>
      <c r="F81" s="25">
        <f t="shared" si="4"/>
        <v>66283.044420270249</v>
      </c>
      <c r="G81" s="7">
        <v>0</v>
      </c>
      <c r="H81" s="7">
        <v>0</v>
      </c>
      <c r="I81" s="7">
        <v>0</v>
      </c>
      <c r="J81" s="7">
        <v>3030679.97</v>
      </c>
      <c r="K81" s="39">
        <f t="shared" si="10"/>
        <v>15229500</v>
      </c>
      <c r="L81" s="7">
        <v>30000</v>
      </c>
      <c r="M81" s="7">
        <v>0</v>
      </c>
      <c r="N81" s="7">
        <v>0</v>
      </c>
      <c r="O81" s="7">
        <v>0</v>
      </c>
      <c r="P81" s="7">
        <f t="shared" si="11"/>
        <v>3516941.6442689099</v>
      </c>
      <c r="Q81" s="9">
        <f t="shared" si="9"/>
        <v>21807121.61426891</v>
      </c>
      <c r="S81" s="18">
        <v>7474000</v>
      </c>
      <c r="T81" s="18">
        <v>7755500</v>
      </c>
      <c r="U81" s="18"/>
      <c r="V81" s="18"/>
      <c r="W81" s="18">
        <v>6577621.6142689101</v>
      </c>
      <c r="X81" s="49"/>
    </row>
    <row r="82" spans="1:24" s="10" customFormat="1" ht="54" customHeight="1" x14ac:dyDescent="0.25">
      <c r="A82" s="76"/>
      <c r="B82" s="77"/>
      <c r="C82" s="1">
        <f t="shared" si="12"/>
        <v>4</v>
      </c>
      <c r="D82" s="4" t="s">
        <v>16</v>
      </c>
      <c r="E82" s="53">
        <f>245+175</f>
        <v>420</v>
      </c>
      <c r="F82" s="25">
        <f t="shared" si="4"/>
        <v>87656.184149968933</v>
      </c>
      <c r="G82" s="7">
        <v>0</v>
      </c>
      <c r="H82" s="7">
        <v>0</v>
      </c>
      <c r="I82" s="7">
        <v>0</v>
      </c>
      <c r="J82" s="7">
        <f>3388891.63+1453367.07</f>
        <v>4842258.7</v>
      </c>
      <c r="K82" s="39">
        <f t="shared" si="10"/>
        <v>22010410</v>
      </c>
      <c r="L82" s="7">
        <f>46000+32700</f>
        <v>78700</v>
      </c>
      <c r="M82" s="7">
        <v>2000</v>
      </c>
      <c r="N82" s="7">
        <v>0</v>
      </c>
      <c r="O82" s="7">
        <v>0</v>
      </c>
      <c r="P82" s="7">
        <f>W82-O82-N82-M82-L82-J82+3238920.65</f>
        <v>9882228.6429869477</v>
      </c>
      <c r="Q82" s="9">
        <f t="shared" si="9"/>
        <v>36815597.342986949</v>
      </c>
      <c r="S82" s="18">
        <v>9837000</v>
      </c>
      <c r="T82" s="18">
        <f>7774500+4398910</f>
        <v>12173410</v>
      </c>
      <c r="U82" s="18"/>
      <c r="V82" s="18"/>
      <c r="W82" s="18">
        <v>11566266.692986948</v>
      </c>
      <c r="X82" s="49"/>
    </row>
    <row r="83" spans="1:24" s="10" customFormat="1" ht="54" customHeight="1" x14ac:dyDescent="0.25">
      <c r="A83" s="76"/>
      <c r="B83" s="77"/>
      <c r="C83" s="1">
        <f t="shared" si="12"/>
        <v>5</v>
      </c>
      <c r="D83" s="5" t="s">
        <v>17</v>
      </c>
      <c r="E83" s="53">
        <v>137</v>
      </c>
      <c r="F83" s="25">
        <f t="shared" si="4"/>
        <v>72422.767305293863</v>
      </c>
      <c r="G83" s="7">
        <v>0</v>
      </c>
      <c r="H83" s="7">
        <v>0</v>
      </c>
      <c r="I83" s="7">
        <v>0</v>
      </c>
      <c r="J83" s="7">
        <v>1250472.31</v>
      </c>
      <c r="K83" s="39">
        <f t="shared" si="10"/>
        <v>7215650</v>
      </c>
      <c r="L83" s="7">
        <v>31020.000000000004</v>
      </c>
      <c r="M83" s="7">
        <v>0</v>
      </c>
      <c r="N83" s="7">
        <v>0</v>
      </c>
      <c r="O83" s="7">
        <v>0</v>
      </c>
      <c r="P83" s="7">
        <f t="shared" si="11"/>
        <v>1424776.810825258</v>
      </c>
      <c r="Q83" s="9">
        <f t="shared" si="9"/>
        <v>9921919.120825259</v>
      </c>
      <c r="S83" s="18">
        <v>2859000</v>
      </c>
      <c r="T83" s="18">
        <v>4356650</v>
      </c>
      <c r="U83" s="18"/>
      <c r="V83" s="18"/>
      <c r="W83" s="18">
        <v>2706269.1208252581</v>
      </c>
      <c r="X83" s="49"/>
    </row>
    <row r="84" spans="1:24" s="10" customFormat="1" ht="54" customHeight="1" x14ac:dyDescent="0.25">
      <c r="A84" s="76"/>
      <c r="B84" s="77"/>
      <c r="C84" s="1">
        <f t="shared" si="12"/>
        <v>6</v>
      </c>
      <c r="D84" s="5" t="s">
        <v>18</v>
      </c>
      <c r="E84" s="26">
        <v>315</v>
      </c>
      <c r="F84" s="25">
        <f t="shared" si="4"/>
        <v>77721.488985396252</v>
      </c>
      <c r="G84" s="7">
        <v>0</v>
      </c>
      <c r="H84" s="7">
        <v>0</v>
      </c>
      <c r="I84" s="7">
        <v>0</v>
      </c>
      <c r="J84" s="7">
        <v>2359149.56</v>
      </c>
      <c r="K84" s="39">
        <f t="shared" si="10"/>
        <v>13792540</v>
      </c>
      <c r="L84" s="7">
        <v>50000</v>
      </c>
      <c r="M84" s="7">
        <v>5000</v>
      </c>
      <c r="N84" s="7">
        <v>0</v>
      </c>
      <c r="O84" s="7">
        <v>0</v>
      </c>
      <c r="P84" s="7">
        <f t="shared" si="11"/>
        <v>8275579.470399823</v>
      </c>
      <c r="Q84" s="9">
        <f t="shared" si="9"/>
        <v>24482269.030399822</v>
      </c>
      <c r="S84" s="18">
        <v>6692000</v>
      </c>
      <c r="T84" s="18">
        <v>7100540.0000000009</v>
      </c>
      <c r="U84" s="18"/>
      <c r="V84" s="18"/>
      <c r="W84" s="18">
        <v>10689729.030399824</v>
      </c>
      <c r="X84" s="49"/>
    </row>
    <row r="85" spans="1:24" s="10" customFormat="1" ht="54" customHeight="1" x14ac:dyDescent="0.25">
      <c r="A85" s="76"/>
      <c r="B85" s="77"/>
      <c r="C85" s="1">
        <f t="shared" si="12"/>
        <v>7</v>
      </c>
      <c r="D85" s="5" t="s">
        <v>19</v>
      </c>
      <c r="E85" s="26">
        <v>51</v>
      </c>
      <c r="F85" s="25">
        <f t="shared" si="4"/>
        <v>191480.33847325336</v>
      </c>
      <c r="G85" s="7">
        <v>0</v>
      </c>
      <c r="H85" s="7">
        <v>0</v>
      </c>
      <c r="I85" s="7">
        <v>0</v>
      </c>
      <c r="J85" s="7">
        <v>1151943.8700000001</v>
      </c>
      <c r="K85" s="39">
        <f t="shared" si="10"/>
        <v>6165500</v>
      </c>
      <c r="L85" s="7">
        <v>28000</v>
      </c>
      <c r="M85" s="7">
        <v>0</v>
      </c>
      <c r="N85" s="7">
        <v>0</v>
      </c>
      <c r="O85" s="7">
        <v>0</v>
      </c>
      <c r="P85" s="7">
        <f t="shared" si="11"/>
        <v>2420053.3921359209</v>
      </c>
      <c r="Q85" s="9">
        <f t="shared" si="9"/>
        <v>9765497.262135921</v>
      </c>
      <c r="S85" s="18">
        <v>3319000</v>
      </c>
      <c r="T85" s="18">
        <v>2846500</v>
      </c>
      <c r="U85" s="18"/>
      <c r="V85" s="18"/>
      <c r="W85" s="18">
        <v>3599997.262135921</v>
      </c>
      <c r="X85" s="49"/>
    </row>
    <row r="86" spans="1:24" s="10" customFormat="1" ht="54" customHeight="1" x14ac:dyDescent="0.25">
      <c r="A86" s="76"/>
      <c r="B86" s="77"/>
      <c r="C86" s="1">
        <f t="shared" si="12"/>
        <v>8</v>
      </c>
      <c r="D86" s="5" t="s">
        <v>20</v>
      </c>
      <c r="E86" s="26">
        <v>168</v>
      </c>
      <c r="F86" s="25">
        <f t="shared" si="4"/>
        <v>74079.214500735252</v>
      </c>
      <c r="G86" s="7">
        <v>0</v>
      </c>
      <c r="H86" s="7">
        <v>0</v>
      </c>
      <c r="I86" s="7">
        <v>0</v>
      </c>
      <c r="J86" s="7">
        <v>1585592.28</v>
      </c>
      <c r="K86" s="39">
        <f t="shared" si="10"/>
        <v>8887220</v>
      </c>
      <c r="L86" s="7">
        <v>42500</v>
      </c>
      <c r="M86" s="7">
        <v>10000</v>
      </c>
      <c r="N86" s="7">
        <v>0</v>
      </c>
      <c r="O86" s="7">
        <v>0</v>
      </c>
      <c r="P86" s="7">
        <f t="shared" si="11"/>
        <v>1919995.7561235225</v>
      </c>
      <c r="Q86" s="9">
        <f t="shared" si="9"/>
        <v>12445308.036123522</v>
      </c>
      <c r="S86" s="18">
        <v>4486000</v>
      </c>
      <c r="T86" s="18">
        <v>4401220</v>
      </c>
      <c r="U86" s="18"/>
      <c r="V86" s="18"/>
      <c r="W86" s="18">
        <v>3558088.0361235226</v>
      </c>
      <c r="X86" s="49"/>
    </row>
    <row r="87" spans="1:24" s="10" customFormat="1" ht="54" customHeight="1" x14ac:dyDescent="0.25">
      <c r="A87" s="76"/>
      <c r="B87" s="77"/>
      <c r="C87" s="1">
        <f t="shared" si="12"/>
        <v>9</v>
      </c>
      <c r="D87" s="5" t="s">
        <v>21</v>
      </c>
      <c r="E87" s="26">
        <v>308</v>
      </c>
      <c r="F87" s="25">
        <f t="shared" si="4"/>
        <v>87747.220961889572</v>
      </c>
      <c r="G87" s="7">
        <v>0</v>
      </c>
      <c r="H87" s="7">
        <v>0</v>
      </c>
      <c r="I87" s="7">
        <v>0</v>
      </c>
      <c r="J87" s="7">
        <v>3401066.11</v>
      </c>
      <c r="K87" s="39">
        <f t="shared" si="10"/>
        <v>14831380</v>
      </c>
      <c r="L87" s="7">
        <v>32000</v>
      </c>
      <c r="M87" s="7">
        <v>0</v>
      </c>
      <c r="N87" s="7">
        <v>0</v>
      </c>
      <c r="O87" s="7">
        <v>0</v>
      </c>
      <c r="P87" s="7">
        <f t="shared" si="11"/>
        <v>8761697.9462619908</v>
      </c>
      <c r="Q87" s="9">
        <f t="shared" si="9"/>
        <v>27026144.05626199</v>
      </c>
      <c r="S87" s="18">
        <v>7048000</v>
      </c>
      <c r="T87" s="18">
        <v>7783379.9999999991</v>
      </c>
      <c r="U87" s="18"/>
      <c r="V87" s="18"/>
      <c r="W87" s="18">
        <v>12194764.05626199</v>
      </c>
      <c r="X87" s="49"/>
    </row>
    <row r="88" spans="1:24" s="10" customFormat="1" ht="54" customHeight="1" x14ac:dyDescent="0.25">
      <c r="A88" s="76"/>
      <c r="B88" s="77"/>
      <c r="C88" s="1">
        <f t="shared" si="12"/>
        <v>10</v>
      </c>
      <c r="D88" s="5" t="s">
        <v>22</v>
      </c>
      <c r="E88" s="26">
        <v>120</v>
      </c>
      <c r="F88" s="25">
        <f t="shared" si="4"/>
        <v>73085.918397081143</v>
      </c>
      <c r="G88" s="7">
        <v>0</v>
      </c>
      <c r="H88" s="7">
        <v>0</v>
      </c>
      <c r="I88" s="7">
        <v>0</v>
      </c>
      <c r="J88" s="7">
        <v>1016083.14</v>
      </c>
      <c r="K88" s="39">
        <f t="shared" si="10"/>
        <v>6081210</v>
      </c>
      <c r="L88" s="7">
        <v>21600</v>
      </c>
      <c r="M88" s="7">
        <v>3000</v>
      </c>
      <c r="N88" s="7">
        <v>0</v>
      </c>
      <c r="O88" s="7">
        <v>0</v>
      </c>
      <c r="P88" s="7">
        <f t="shared" si="11"/>
        <v>1648417.0676497389</v>
      </c>
      <c r="Q88" s="9">
        <f t="shared" si="9"/>
        <v>8770310.2076497376</v>
      </c>
      <c r="S88" s="18">
        <v>2594000</v>
      </c>
      <c r="T88" s="18">
        <v>3487210</v>
      </c>
      <c r="U88" s="18"/>
      <c r="V88" s="18"/>
      <c r="W88" s="18">
        <v>2689100.207649739</v>
      </c>
      <c r="X88" s="49"/>
    </row>
    <row r="89" spans="1:24" s="10" customFormat="1" ht="54" customHeight="1" x14ac:dyDescent="0.25">
      <c r="A89" s="76"/>
      <c r="B89" s="77"/>
      <c r="C89" s="1">
        <f t="shared" si="12"/>
        <v>11</v>
      </c>
      <c r="D89" s="5" t="s">
        <v>23</v>
      </c>
      <c r="E89" s="26">
        <v>382</v>
      </c>
      <c r="F89" s="25">
        <f t="shared" si="4"/>
        <v>57406.705150200716</v>
      </c>
      <c r="G89" s="7">
        <v>0</v>
      </c>
      <c r="H89" s="7">
        <v>0</v>
      </c>
      <c r="I89" s="7">
        <v>0</v>
      </c>
      <c r="J89" s="7">
        <v>2553545.09</v>
      </c>
      <c r="K89" s="39">
        <f t="shared" si="10"/>
        <v>15352850</v>
      </c>
      <c r="L89" s="7">
        <v>58850</v>
      </c>
      <c r="M89" s="7">
        <v>5000</v>
      </c>
      <c r="N89" s="7">
        <v>0</v>
      </c>
      <c r="O89" s="7">
        <v>0</v>
      </c>
      <c r="P89" s="7">
        <f t="shared" si="11"/>
        <v>3959116.2773766732</v>
      </c>
      <c r="Q89" s="9">
        <f t="shared" si="9"/>
        <v>21929361.367376674</v>
      </c>
      <c r="S89" s="18">
        <v>8703000</v>
      </c>
      <c r="T89" s="18">
        <v>6649849.9999999991</v>
      </c>
      <c r="U89" s="18"/>
      <c r="V89" s="18"/>
      <c r="W89" s="18">
        <v>6576511.367376673</v>
      </c>
      <c r="X89" s="49"/>
    </row>
    <row r="90" spans="1:24" s="10" customFormat="1" ht="54" customHeight="1" x14ac:dyDescent="0.25">
      <c r="A90" s="76"/>
      <c r="B90" s="77"/>
      <c r="C90" s="1">
        <f t="shared" si="12"/>
        <v>12</v>
      </c>
      <c r="D90" s="5" t="s">
        <v>24</v>
      </c>
      <c r="E90" s="26">
        <v>353</v>
      </c>
      <c r="F90" s="25">
        <f t="shared" si="4"/>
        <v>65697.47671167097</v>
      </c>
      <c r="G90" s="7">
        <v>0</v>
      </c>
      <c r="H90" s="7">
        <v>0</v>
      </c>
      <c r="I90" s="7">
        <v>0</v>
      </c>
      <c r="J90" s="7">
        <v>2900080.57</v>
      </c>
      <c r="K90" s="39">
        <f t="shared" si="10"/>
        <v>17341000</v>
      </c>
      <c r="L90" s="7">
        <v>39000</v>
      </c>
      <c r="M90" s="7">
        <v>10000</v>
      </c>
      <c r="N90" s="7">
        <v>0</v>
      </c>
      <c r="O90" s="7">
        <v>0</v>
      </c>
      <c r="P90" s="7">
        <f t="shared" si="11"/>
        <v>2901128.709219852</v>
      </c>
      <c r="Q90" s="9">
        <f t="shared" si="9"/>
        <v>23191209.279219851</v>
      </c>
      <c r="S90" s="18">
        <v>8729000</v>
      </c>
      <c r="T90" s="18">
        <v>8612000</v>
      </c>
      <c r="U90" s="18"/>
      <c r="V90" s="18"/>
      <c r="W90" s="18">
        <v>5850209.2792198518</v>
      </c>
      <c r="X90" s="49"/>
    </row>
    <row r="91" spans="1:24" s="10" customFormat="1" ht="54" customHeight="1" x14ac:dyDescent="0.25">
      <c r="A91" s="76"/>
      <c r="B91" s="77"/>
      <c r="C91" s="1">
        <f t="shared" si="12"/>
        <v>13</v>
      </c>
      <c r="D91" s="5" t="s">
        <v>25</v>
      </c>
      <c r="E91" s="26">
        <v>297</v>
      </c>
      <c r="F91" s="25">
        <f t="shared" si="4"/>
        <v>62227.828036609651</v>
      </c>
      <c r="G91" s="7">
        <v>0</v>
      </c>
      <c r="H91" s="7">
        <v>0</v>
      </c>
      <c r="I91" s="7">
        <v>0</v>
      </c>
      <c r="J91" s="7">
        <v>2635415.41</v>
      </c>
      <c r="K91" s="39">
        <f t="shared" si="10"/>
        <v>13084000</v>
      </c>
      <c r="L91" s="7">
        <v>29000</v>
      </c>
      <c r="M91" s="7">
        <v>3000</v>
      </c>
      <c r="N91" s="7">
        <v>0</v>
      </c>
      <c r="O91" s="7">
        <v>0</v>
      </c>
      <c r="P91" s="7">
        <f t="shared" si="11"/>
        <v>2730249.5168730672</v>
      </c>
      <c r="Q91" s="9">
        <f t="shared" si="9"/>
        <v>18481664.926873066</v>
      </c>
      <c r="S91" s="18">
        <v>6274000</v>
      </c>
      <c r="T91" s="18">
        <v>6810000</v>
      </c>
      <c r="U91" s="18"/>
      <c r="V91" s="18"/>
      <c r="W91" s="18">
        <v>5397664.9268730674</v>
      </c>
      <c r="X91" s="49"/>
    </row>
    <row r="92" spans="1:24" s="10" customFormat="1" ht="54" customHeight="1" x14ac:dyDescent="0.25">
      <c r="A92" s="76"/>
      <c r="B92" s="77"/>
      <c r="C92" s="1">
        <f t="shared" si="12"/>
        <v>14</v>
      </c>
      <c r="D92" s="5" t="s">
        <v>26</v>
      </c>
      <c r="E92" s="26">
        <v>140</v>
      </c>
      <c r="F92" s="25">
        <f t="shared" si="4"/>
        <v>80919.778632906062</v>
      </c>
      <c r="G92" s="7">
        <v>0</v>
      </c>
      <c r="H92" s="7">
        <v>0</v>
      </c>
      <c r="I92" s="7">
        <v>0</v>
      </c>
      <c r="J92" s="7">
        <v>1283576.01</v>
      </c>
      <c r="K92" s="39">
        <f t="shared" si="10"/>
        <v>7813430</v>
      </c>
      <c r="L92" s="7">
        <v>31000</v>
      </c>
      <c r="M92" s="7">
        <v>5000</v>
      </c>
      <c r="N92" s="7">
        <v>0</v>
      </c>
      <c r="O92" s="7">
        <v>0</v>
      </c>
      <c r="P92" s="7">
        <f t="shared" si="11"/>
        <v>2195762.9986068495</v>
      </c>
      <c r="Q92" s="9">
        <f t="shared" si="9"/>
        <v>11328769.008606849</v>
      </c>
      <c r="S92" s="18">
        <v>3075000</v>
      </c>
      <c r="T92" s="18">
        <v>4738430</v>
      </c>
      <c r="U92" s="18"/>
      <c r="V92" s="18"/>
      <c r="W92" s="18">
        <v>3515339.0086068492</v>
      </c>
      <c r="X92" s="49"/>
    </row>
    <row r="93" spans="1:24" s="10" customFormat="1" ht="54" customHeight="1" x14ac:dyDescent="0.25">
      <c r="A93" s="76"/>
      <c r="B93" s="77"/>
      <c r="C93" s="1">
        <f t="shared" si="12"/>
        <v>15</v>
      </c>
      <c r="D93" s="5" t="s">
        <v>27</v>
      </c>
      <c r="E93" s="26">
        <v>127</v>
      </c>
      <c r="F93" s="25">
        <f t="shared" si="4"/>
        <v>80116.135029571058</v>
      </c>
      <c r="G93" s="7">
        <v>0</v>
      </c>
      <c r="H93" s="7">
        <v>0</v>
      </c>
      <c r="I93" s="7">
        <v>0</v>
      </c>
      <c r="J93" s="7">
        <v>1358743.37</v>
      </c>
      <c r="K93" s="39">
        <f t="shared" si="10"/>
        <v>7374140</v>
      </c>
      <c r="L93" s="7">
        <v>45000</v>
      </c>
      <c r="M93" s="7">
        <v>0</v>
      </c>
      <c r="N93" s="7">
        <v>0</v>
      </c>
      <c r="O93" s="7">
        <v>0</v>
      </c>
      <c r="P93" s="7">
        <f t="shared" si="11"/>
        <v>1396865.7787555233</v>
      </c>
      <c r="Q93" s="9">
        <f t="shared" si="9"/>
        <v>10174749.148755524</v>
      </c>
      <c r="S93" s="18">
        <v>2911000</v>
      </c>
      <c r="T93" s="18">
        <v>4463140</v>
      </c>
      <c r="U93" s="18"/>
      <c r="V93" s="18"/>
      <c r="W93" s="18">
        <v>2800609.1487555234</v>
      </c>
      <c r="X93" s="49"/>
    </row>
    <row r="94" spans="1:24" s="10" customFormat="1" ht="54" customHeight="1" x14ac:dyDescent="0.25">
      <c r="A94" s="76"/>
      <c r="B94" s="77"/>
      <c r="C94" s="1">
        <f t="shared" si="12"/>
        <v>16</v>
      </c>
      <c r="D94" s="5" t="s">
        <v>28</v>
      </c>
      <c r="E94" s="26">
        <v>404</v>
      </c>
      <c r="F94" s="25">
        <f t="shared" si="4"/>
        <v>65514.783594728178</v>
      </c>
      <c r="G94" s="7">
        <v>0</v>
      </c>
      <c r="H94" s="7">
        <v>0</v>
      </c>
      <c r="I94" s="7">
        <v>0</v>
      </c>
      <c r="J94" s="7">
        <v>2587814.13</v>
      </c>
      <c r="K94" s="39">
        <f t="shared" si="10"/>
        <v>19008980</v>
      </c>
      <c r="L94" s="7">
        <v>66000</v>
      </c>
      <c r="M94" s="7">
        <v>40000</v>
      </c>
      <c r="N94" s="7">
        <v>0</v>
      </c>
      <c r="O94" s="7">
        <v>0</v>
      </c>
      <c r="P94" s="7">
        <f t="shared" si="11"/>
        <v>4765178.4422701839</v>
      </c>
      <c r="Q94" s="9">
        <f t="shared" si="9"/>
        <v>26467972.572270185</v>
      </c>
      <c r="S94" s="18">
        <v>11181000</v>
      </c>
      <c r="T94" s="18">
        <v>7827980</v>
      </c>
      <c r="U94" s="18"/>
      <c r="V94" s="18"/>
      <c r="W94" s="18">
        <v>7458992.5722701838</v>
      </c>
      <c r="X94" s="49"/>
    </row>
    <row r="95" spans="1:24" s="10" customFormat="1" ht="54" customHeight="1" x14ac:dyDescent="0.25">
      <c r="A95" s="76"/>
      <c r="B95" s="77"/>
      <c r="C95" s="1">
        <f t="shared" si="12"/>
        <v>17</v>
      </c>
      <c r="D95" s="5" t="s">
        <v>29</v>
      </c>
      <c r="E95" s="26">
        <v>142</v>
      </c>
      <c r="F95" s="25">
        <f t="shared" si="4"/>
        <v>67103.630568156572</v>
      </c>
      <c r="G95" s="7">
        <v>0</v>
      </c>
      <c r="H95" s="7">
        <v>0</v>
      </c>
      <c r="I95" s="7">
        <v>0</v>
      </c>
      <c r="J95" s="7">
        <v>1342673.45</v>
      </c>
      <c r="K95" s="39">
        <f t="shared" si="10"/>
        <v>6220740</v>
      </c>
      <c r="L95" s="7">
        <v>20600</v>
      </c>
      <c r="M95" s="7">
        <v>10000</v>
      </c>
      <c r="N95" s="7">
        <v>0</v>
      </c>
      <c r="O95" s="7">
        <v>0</v>
      </c>
      <c r="P95" s="7">
        <f t="shared" si="11"/>
        <v>1934702.090678232</v>
      </c>
      <c r="Q95" s="9">
        <f t="shared" si="9"/>
        <v>9528715.5406782329</v>
      </c>
      <c r="S95" s="18">
        <v>3291000</v>
      </c>
      <c r="T95" s="18">
        <v>2929740</v>
      </c>
      <c r="U95" s="18"/>
      <c r="V95" s="18"/>
      <c r="W95" s="18">
        <v>3307975.540678232</v>
      </c>
      <c r="X95" s="49"/>
    </row>
    <row r="96" spans="1:24" s="10" customFormat="1" ht="54" customHeight="1" x14ac:dyDescent="0.25">
      <c r="A96" s="76"/>
      <c r="B96" s="77"/>
      <c r="C96" s="1">
        <f t="shared" si="12"/>
        <v>18</v>
      </c>
      <c r="D96" s="5" t="s">
        <v>30</v>
      </c>
      <c r="E96" s="26">
        <v>252</v>
      </c>
      <c r="F96" s="25">
        <f t="shared" si="4"/>
        <v>98245.309495362817</v>
      </c>
      <c r="G96" s="7">
        <v>0</v>
      </c>
      <c r="H96" s="7">
        <v>0</v>
      </c>
      <c r="I96" s="7">
        <v>0</v>
      </c>
      <c r="J96" s="7">
        <v>3842664.14</v>
      </c>
      <c r="K96" s="39">
        <f t="shared" si="10"/>
        <v>13255350</v>
      </c>
      <c r="L96" s="7">
        <v>45000</v>
      </c>
      <c r="M96" s="7">
        <v>45000</v>
      </c>
      <c r="N96" s="7">
        <v>0</v>
      </c>
      <c r="O96" s="7">
        <v>0</v>
      </c>
      <c r="P96" s="7">
        <f t="shared" si="11"/>
        <v>7569803.8528314307</v>
      </c>
      <c r="Q96" s="9">
        <f t="shared" si="9"/>
        <v>24757817.992831431</v>
      </c>
      <c r="S96" s="18">
        <v>6477000</v>
      </c>
      <c r="T96" s="18">
        <v>6778350</v>
      </c>
      <c r="U96" s="18"/>
      <c r="V96" s="18"/>
      <c r="W96" s="18">
        <v>11502467.992831431</v>
      </c>
      <c r="X96" s="49"/>
    </row>
    <row r="97" spans="1:24" s="10" customFormat="1" ht="54" customHeight="1" x14ac:dyDescent="0.25">
      <c r="A97" s="76"/>
      <c r="B97" s="77"/>
      <c r="C97" s="1">
        <f t="shared" si="12"/>
        <v>19</v>
      </c>
      <c r="D97" s="5" t="s">
        <v>31</v>
      </c>
      <c r="E97" s="26">
        <v>319</v>
      </c>
      <c r="F97" s="25">
        <f t="shared" si="4"/>
        <v>58136.690944361602</v>
      </c>
      <c r="G97" s="7">
        <v>0</v>
      </c>
      <c r="H97" s="7">
        <v>0</v>
      </c>
      <c r="I97" s="7">
        <v>0</v>
      </c>
      <c r="J97" s="7">
        <v>2287386.81</v>
      </c>
      <c r="K97" s="39">
        <f t="shared" si="10"/>
        <v>13473730</v>
      </c>
      <c r="L97" s="7">
        <v>83000</v>
      </c>
      <c r="M97" s="7">
        <v>0</v>
      </c>
      <c r="N97" s="7">
        <v>0</v>
      </c>
      <c r="O97" s="7">
        <v>0</v>
      </c>
      <c r="P97" s="7">
        <f t="shared" si="11"/>
        <v>2701487.6012513512</v>
      </c>
      <c r="Q97" s="9">
        <f t="shared" si="9"/>
        <v>18545604.411251351</v>
      </c>
      <c r="S97" s="18">
        <v>6773000</v>
      </c>
      <c r="T97" s="18">
        <v>6700730</v>
      </c>
      <c r="U97" s="18"/>
      <c r="V97" s="18"/>
      <c r="W97" s="18">
        <v>5071874.4112513512</v>
      </c>
      <c r="X97" s="49"/>
    </row>
    <row r="98" spans="1:24" s="10" customFormat="1" ht="54" customHeight="1" x14ac:dyDescent="0.25">
      <c r="A98" s="76"/>
      <c r="B98" s="77"/>
      <c r="C98" s="1">
        <f t="shared" si="12"/>
        <v>20</v>
      </c>
      <c r="D98" s="5" t="s">
        <v>32</v>
      </c>
      <c r="E98" s="26">
        <v>242</v>
      </c>
      <c r="F98" s="25">
        <f t="shared" si="4"/>
        <v>99100.490197996129</v>
      </c>
      <c r="G98" s="7">
        <v>0</v>
      </c>
      <c r="H98" s="7">
        <v>0</v>
      </c>
      <c r="I98" s="7">
        <v>0</v>
      </c>
      <c r="J98" s="7">
        <v>3995937.89</v>
      </c>
      <c r="K98" s="39">
        <f t="shared" si="10"/>
        <v>11412610</v>
      </c>
      <c r="L98" s="7">
        <v>33000</v>
      </c>
      <c r="M98" s="7">
        <v>0</v>
      </c>
      <c r="N98" s="7">
        <v>0</v>
      </c>
      <c r="O98" s="7">
        <v>0</v>
      </c>
      <c r="P98" s="7">
        <f t="shared" si="11"/>
        <v>8540770.7379150633</v>
      </c>
      <c r="Q98" s="9">
        <f t="shared" si="9"/>
        <v>23982318.627915062</v>
      </c>
      <c r="S98" s="18">
        <v>5723000</v>
      </c>
      <c r="T98" s="18">
        <v>5689610.0000000009</v>
      </c>
      <c r="U98" s="18"/>
      <c r="V98" s="18"/>
      <c r="W98" s="18">
        <v>12569708.627915064</v>
      </c>
      <c r="X98" s="49"/>
    </row>
    <row r="99" spans="1:24" s="10" customFormat="1" ht="54" customHeight="1" x14ac:dyDescent="0.25">
      <c r="A99" s="76"/>
      <c r="B99" s="77"/>
      <c r="C99" s="1">
        <f t="shared" si="12"/>
        <v>21</v>
      </c>
      <c r="D99" s="5" t="s">
        <v>33</v>
      </c>
      <c r="E99" s="26">
        <v>92</v>
      </c>
      <c r="F99" s="25">
        <f t="shared" si="4"/>
        <v>83108.337314450095</v>
      </c>
      <c r="G99" s="7">
        <v>0</v>
      </c>
      <c r="H99" s="7">
        <v>0</v>
      </c>
      <c r="I99" s="7">
        <v>0</v>
      </c>
      <c r="J99" s="7">
        <v>1642979.32</v>
      </c>
      <c r="K99" s="39">
        <f t="shared" si="10"/>
        <v>4241770</v>
      </c>
      <c r="L99" s="7">
        <v>5000</v>
      </c>
      <c r="M99" s="7">
        <v>0</v>
      </c>
      <c r="N99" s="7">
        <v>0</v>
      </c>
      <c r="O99" s="7">
        <v>0</v>
      </c>
      <c r="P99" s="7">
        <f t="shared" si="11"/>
        <v>1756217.7129294088</v>
      </c>
      <c r="Q99" s="9">
        <f t="shared" si="9"/>
        <v>7645967.0329294093</v>
      </c>
      <c r="S99" s="18">
        <v>1102000</v>
      </c>
      <c r="T99" s="18">
        <v>3139770</v>
      </c>
      <c r="U99" s="18"/>
      <c r="V99" s="18"/>
      <c r="W99" s="18">
        <v>3404197.0329294088</v>
      </c>
      <c r="X99" s="49"/>
    </row>
    <row r="100" spans="1:24" s="10" customFormat="1" ht="54" customHeight="1" x14ac:dyDescent="0.25">
      <c r="A100" s="76"/>
      <c r="B100" s="77"/>
      <c r="C100" s="1">
        <f t="shared" si="12"/>
        <v>22</v>
      </c>
      <c r="D100" s="5" t="s">
        <v>34</v>
      </c>
      <c r="E100" s="26">
        <v>54</v>
      </c>
      <c r="F100" s="25">
        <f t="shared" si="4"/>
        <v>128267.42176359119</v>
      </c>
      <c r="G100" s="7">
        <v>0</v>
      </c>
      <c r="H100" s="7">
        <v>0</v>
      </c>
      <c r="I100" s="7">
        <v>0</v>
      </c>
      <c r="J100" s="7">
        <v>308410.59000000003</v>
      </c>
      <c r="K100" s="39">
        <f t="shared" si="10"/>
        <v>5242710</v>
      </c>
      <c r="L100" s="7">
        <v>28000</v>
      </c>
      <c r="M100" s="7">
        <v>0</v>
      </c>
      <c r="N100" s="7">
        <v>0</v>
      </c>
      <c r="O100" s="7">
        <v>0</v>
      </c>
      <c r="P100" s="7">
        <f t="shared" si="11"/>
        <v>1347320.185233925</v>
      </c>
      <c r="Q100" s="9">
        <f t="shared" si="9"/>
        <v>6926440.7752339244</v>
      </c>
      <c r="S100" s="18">
        <v>3140000</v>
      </c>
      <c r="T100" s="18">
        <v>2102710</v>
      </c>
      <c r="U100" s="18"/>
      <c r="V100" s="18"/>
      <c r="W100" s="18">
        <v>1683730.7752339251</v>
      </c>
      <c r="X100" s="49"/>
    </row>
    <row r="101" spans="1:24" s="10" customFormat="1" ht="54" customHeight="1" x14ac:dyDescent="0.25">
      <c r="A101" s="76"/>
      <c r="B101" s="77"/>
      <c r="C101" s="1">
        <f t="shared" si="12"/>
        <v>23</v>
      </c>
      <c r="D101" s="5" t="s">
        <v>35</v>
      </c>
      <c r="E101" s="26">
        <v>125</v>
      </c>
      <c r="F101" s="25">
        <f t="shared" si="4"/>
        <v>70728.14674175324</v>
      </c>
      <c r="G101" s="7">
        <v>0</v>
      </c>
      <c r="H101" s="7">
        <v>0</v>
      </c>
      <c r="I101" s="7">
        <v>0</v>
      </c>
      <c r="J101" s="7">
        <v>1292161.31</v>
      </c>
      <c r="K101" s="39">
        <f t="shared" si="10"/>
        <v>6094120</v>
      </c>
      <c r="L101" s="7">
        <v>22200</v>
      </c>
      <c r="M101" s="7">
        <v>5000</v>
      </c>
      <c r="N101" s="7">
        <v>0</v>
      </c>
      <c r="O101" s="7">
        <v>0</v>
      </c>
      <c r="P101" s="7">
        <f t="shared" si="11"/>
        <v>1427537.0327191539</v>
      </c>
      <c r="Q101" s="9">
        <f t="shared" si="9"/>
        <v>8841018.3427191544</v>
      </c>
      <c r="S101" s="18">
        <v>2894000</v>
      </c>
      <c r="T101" s="18">
        <v>3200120</v>
      </c>
      <c r="U101" s="18"/>
      <c r="V101" s="18"/>
      <c r="W101" s="18">
        <v>2746898.342719154</v>
      </c>
      <c r="X101" s="49"/>
    </row>
    <row r="102" spans="1:24" s="10" customFormat="1" ht="54" customHeight="1" x14ac:dyDescent="0.25">
      <c r="A102" s="76"/>
      <c r="B102" s="77"/>
      <c r="C102" s="1">
        <f t="shared" si="12"/>
        <v>24</v>
      </c>
      <c r="D102" s="5" t="s">
        <v>36</v>
      </c>
      <c r="E102" s="26">
        <v>0</v>
      </c>
      <c r="F102" s="25">
        <v>0</v>
      </c>
      <c r="G102" s="7">
        <v>0</v>
      </c>
      <c r="H102" s="7">
        <v>0</v>
      </c>
      <c r="I102" s="7">
        <v>0</v>
      </c>
      <c r="J102" s="7">
        <v>7183471.8399999999</v>
      </c>
      <c r="K102" s="39">
        <f t="shared" si="10"/>
        <v>10125270</v>
      </c>
      <c r="L102" s="7">
        <v>0</v>
      </c>
      <c r="M102" s="7">
        <v>0</v>
      </c>
      <c r="N102" s="7">
        <v>0</v>
      </c>
      <c r="O102" s="7">
        <v>0</v>
      </c>
      <c r="P102" s="7">
        <f t="shared" si="11"/>
        <v>1295861.5911394805</v>
      </c>
      <c r="Q102" s="9">
        <f t="shared" si="9"/>
        <v>18604603.43113948</v>
      </c>
      <c r="S102" s="18">
        <v>9040000</v>
      </c>
      <c r="T102" s="18">
        <v>1085270</v>
      </c>
      <c r="U102" s="18"/>
      <c r="V102" s="18"/>
      <c r="W102" s="18">
        <v>8479333.4311394803</v>
      </c>
      <c r="X102" s="49"/>
    </row>
    <row r="103" spans="1:24" s="10" customFormat="1" ht="54" customHeight="1" x14ac:dyDescent="0.25">
      <c r="A103" s="76"/>
      <c r="B103" s="77"/>
      <c r="C103" s="1">
        <f t="shared" si="12"/>
        <v>25</v>
      </c>
      <c r="D103" s="5" t="s">
        <v>37</v>
      </c>
      <c r="E103" s="26">
        <v>172</v>
      </c>
      <c r="F103" s="25">
        <f t="shared" si="4"/>
        <v>75545.083456838052</v>
      </c>
      <c r="G103" s="7">
        <v>0</v>
      </c>
      <c r="H103" s="7">
        <v>0</v>
      </c>
      <c r="I103" s="7">
        <v>0</v>
      </c>
      <c r="J103" s="7">
        <v>1587341.16</v>
      </c>
      <c r="K103" s="39">
        <f t="shared" si="10"/>
        <v>9316290</v>
      </c>
      <c r="L103" s="7">
        <v>46000</v>
      </c>
      <c r="M103" s="7">
        <v>6000</v>
      </c>
      <c r="N103" s="7">
        <v>0</v>
      </c>
      <c r="O103" s="7">
        <v>0</v>
      </c>
      <c r="P103" s="7">
        <f t="shared" si="11"/>
        <v>2038123.1945761445</v>
      </c>
      <c r="Q103" s="9">
        <f t="shared" si="9"/>
        <v>12993754.354576144</v>
      </c>
      <c r="S103" s="18">
        <v>4940000</v>
      </c>
      <c r="T103" s="18">
        <v>4376290</v>
      </c>
      <c r="U103" s="18"/>
      <c r="V103" s="18"/>
      <c r="W103" s="18">
        <v>3677464.3545761444</v>
      </c>
      <c r="X103" s="49"/>
    </row>
    <row r="104" spans="1:24" s="10" customFormat="1" ht="54" customHeight="1" x14ac:dyDescent="0.25">
      <c r="A104" s="76"/>
      <c r="B104" s="77"/>
      <c r="C104" s="1">
        <f t="shared" si="12"/>
        <v>26</v>
      </c>
      <c r="D104" s="5" t="s">
        <v>38</v>
      </c>
      <c r="E104" s="26">
        <v>142</v>
      </c>
      <c r="F104" s="25">
        <f t="shared" si="4"/>
        <v>84732.228908922436</v>
      </c>
      <c r="G104" s="7">
        <v>0</v>
      </c>
      <c r="H104" s="7">
        <v>0</v>
      </c>
      <c r="I104" s="7">
        <v>0</v>
      </c>
      <c r="J104" s="7">
        <v>1194528.1399999999</v>
      </c>
      <c r="K104" s="39">
        <f t="shared" si="10"/>
        <v>8934920</v>
      </c>
      <c r="L104" s="7">
        <v>28200</v>
      </c>
      <c r="M104" s="7">
        <v>0</v>
      </c>
      <c r="N104" s="7">
        <v>0</v>
      </c>
      <c r="O104" s="7">
        <v>0</v>
      </c>
      <c r="P104" s="7">
        <f t="shared" si="11"/>
        <v>1874328.3650669844</v>
      </c>
      <c r="Q104" s="9">
        <f t="shared" si="9"/>
        <v>12031976.505066985</v>
      </c>
      <c r="S104" s="18">
        <v>4821000</v>
      </c>
      <c r="T104" s="18">
        <v>4113920</v>
      </c>
      <c r="U104" s="18"/>
      <c r="V104" s="18"/>
      <c r="W104" s="18">
        <v>3097056.5050669843</v>
      </c>
      <c r="X104" s="49"/>
    </row>
    <row r="105" spans="1:24" s="10" customFormat="1" ht="54" customHeight="1" x14ac:dyDescent="0.25">
      <c r="A105" s="76"/>
      <c r="B105" s="77"/>
      <c r="C105" s="1">
        <f t="shared" si="12"/>
        <v>27</v>
      </c>
      <c r="D105" s="5" t="s">
        <v>39</v>
      </c>
      <c r="E105" s="26">
        <v>153</v>
      </c>
      <c r="F105" s="25">
        <f t="shared" si="4"/>
        <v>74173.971823370841</v>
      </c>
      <c r="G105" s="7">
        <v>0</v>
      </c>
      <c r="H105" s="7">
        <v>0</v>
      </c>
      <c r="I105" s="7">
        <v>0</v>
      </c>
      <c r="J105" s="7">
        <v>1328530.83</v>
      </c>
      <c r="K105" s="39">
        <f t="shared" si="10"/>
        <v>8034349.9999999991</v>
      </c>
      <c r="L105" s="7">
        <v>29200</v>
      </c>
      <c r="M105" s="7">
        <v>0</v>
      </c>
      <c r="N105" s="7">
        <v>0</v>
      </c>
      <c r="O105" s="7">
        <v>0</v>
      </c>
      <c r="P105" s="7">
        <f t="shared" si="11"/>
        <v>1956536.8589757397</v>
      </c>
      <c r="Q105" s="9">
        <f t="shared" si="9"/>
        <v>11348617.688975738</v>
      </c>
      <c r="S105" s="18">
        <v>3824000</v>
      </c>
      <c r="T105" s="18">
        <v>4210349.9999999991</v>
      </c>
      <c r="U105" s="18"/>
      <c r="V105" s="18"/>
      <c r="W105" s="18">
        <v>3314267.6889757398</v>
      </c>
      <c r="X105" s="49"/>
    </row>
    <row r="106" spans="1:24" s="10" customFormat="1" ht="54" customHeight="1" x14ac:dyDescent="0.25">
      <c r="A106" s="76"/>
      <c r="B106" s="77"/>
      <c r="C106" s="1">
        <f t="shared" si="12"/>
        <v>28</v>
      </c>
      <c r="D106" s="5" t="s">
        <v>40</v>
      </c>
      <c r="E106" s="26">
        <v>246</v>
      </c>
      <c r="F106" s="25">
        <f t="shared" si="4"/>
        <v>69614.820877577949</v>
      </c>
      <c r="G106" s="7">
        <v>0</v>
      </c>
      <c r="H106" s="7">
        <v>0</v>
      </c>
      <c r="I106" s="7">
        <v>0</v>
      </c>
      <c r="J106" s="7">
        <v>1791688.7999999998</v>
      </c>
      <c r="K106" s="39">
        <f t="shared" si="10"/>
        <v>13240000</v>
      </c>
      <c r="L106" s="7">
        <v>41200</v>
      </c>
      <c r="M106" s="7">
        <v>4000</v>
      </c>
      <c r="N106" s="7">
        <v>0</v>
      </c>
      <c r="O106" s="7">
        <v>0</v>
      </c>
      <c r="P106" s="7">
        <f t="shared" si="11"/>
        <v>2048357.1358841727</v>
      </c>
      <c r="Q106" s="9">
        <f t="shared" si="9"/>
        <v>17125245.935884174</v>
      </c>
      <c r="S106" s="18">
        <v>6509000</v>
      </c>
      <c r="T106" s="18">
        <v>6731000</v>
      </c>
      <c r="U106" s="18"/>
      <c r="V106" s="18"/>
      <c r="W106" s="18">
        <v>3885245.9358841726</v>
      </c>
      <c r="X106" s="49"/>
    </row>
    <row r="107" spans="1:24" s="10" customFormat="1" ht="54" customHeight="1" x14ac:dyDescent="0.25">
      <c r="A107" s="76"/>
      <c r="B107" s="77"/>
      <c r="C107" s="1">
        <f t="shared" si="12"/>
        <v>29</v>
      </c>
      <c r="D107" s="5" t="s">
        <v>41</v>
      </c>
      <c r="E107" s="26">
        <v>80</v>
      </c>
      <c r="F107" s="25">
        <f t="shared" si="4"/>
        <v>129442.41443399184</v>
      </c>
      <c r="G107" s="7">
        <v>0</v>
      </c>
      <c r="H107" s="7">
        <v>0</v>
      </c>
      <c r="I107" s="7">
        <v>0</v>
      </c>
      <c r="J107" s="7">
        <v>1135667.52</v>
      </c>
      <c r="K107" s="39">
        <f t="shared" si="10"/>
        <v>5129130</v>
      </c>
      <c r="L107" s="7">
        <v>85000</v>
      </c>
      <c r="M107" s="7">
        <v>2000</v>
      </c>
      <c r="N107" s="7">
        <v>0</v>
      </c>
      <c r="O107" s="7">
        <v>0</v>
      </c>
      <c r="P107" s="7">
        <f t="shared" si="11"/>
        <v>4003595.634719348</v>
      </c>
      <c r="Q107" s="9">
        <f t="shared" si="9"/>
        <v>10355393.154719347</v>
      </c>
      <c r="S107" s="18">
        <v>1864000</v>
      </c>
      <c r="T107" s="18">
        <v>3265130</v>
      </c>
      <c r="U107" s="18"/>
      <c r="V107" s="18"/>
      <c r="W107" s="18">
        <v>5226263.1547193481</v>
      </c>
      <c r="X107" s="49"/>
    </row>
    <row r="108" spans="1:24" s="10" customFormat="1" ht="54" customHeight="1" x14ac:dyDescent="0.25">
      <c r="A108" s="76"/>
      <c r="B108" s="77"/>
      <c r="C108" s="1">
        <f t="shared" si="12"/>
        <v>30</v>
      </c>
      <c r="D108" s="5" t="s">
        <v>42</v>
      </c>
      <c r="E108" s="26">
        <v>179</v>
      </c>
      <c r="F108" s="25">
        <f t="shared" si="4"/>
        <v>74478.955820933494</v>
      </c>
      <c r="G108" s="7">
        <v>0</v>
      </c>
      <c r="H108" s="7">
        <v>0</v>
      </c>
      <c r="I108" s="7">
        <v>0</v>
      </c>
      <c r="J108" s="7">
        <v>1317904.8700000001</v>
      </c>
      <c r="K108" s="39">
        <f t="shared" si="10"/>
        <v>10124650</v>
      </c>
      <c r="L108" s="7">
        <v>33000</v>
      </c>
      <c r="M108" s="7">
        <v>0</v>
      </c>
      <c r="N108" s="7">
        <v>0</v>
      </c>
      <c r="O108" s="7">
        <v>0</v>
      </c>
      <c r="P108" s="7">
        <f t="shared" si="11"/>
        <v>1856178.2219470944</v>
      </c>
      <c r="Q108" s="9">
        <f t="shared" si="9"/>
        <v>13331733.091947095</v>
      </c>
      <c r="S108" s="18">
        <v>4804000</v>
      </c>
      <c r="T108" s="18">
        <v>5320650</v>
      </c>
      <c r="U108" s="18"/>
      <c r="V108" s="18"/>
      <c r="W108" s="18">
        <v>3207083.0919470945</v>
      </c>
      <c r="X108" s="49"/>
    </row>
    <row r="109" spans="1:24" s="10" customFormat="1" ht="54" customHeight="1" x14ac:dyDescent="0.25">
      <c r="A109" s="76"/>
      <c r="B109" s="77"/>
      <c r="C109" s="1">
        <f t="shared" si="12"/>
        <v>31</v>
      </c>
      <c r="D109" s="5" t="s">
        <v>43</v>
      </c>
      <c r="E109" s="26">
        <v>138</v>
      </c>
      <c r="F109" s="25">
        <f t="shared" si="4"/>
        <v>71211.785544601094</v>
      </c>
      <c r="G109" s="7">
        <v>0</v>
      </c>
      <c r="H109" s="7">
        <v>0</v>
      </c>
      <c r="I109" s="7">
        <v>0</v>
      </c>
      <c r="J109" s="7">
        <v>691809.71</v>
      </c>
      <c r="K109" s="39">
        <f t="shared" si="10"/>
        <v>7788340</v>
      </c>
      <c r="L109" s="7">
        <v>55000</v>
      </c>
      <c r="M109" s="7">
        <v>5000</v>
      </c>
      <c r="N109" s="7">
        <v>0</v>
      </c>
      <c r="O109" s="7">
        <v>0</v>
      </c>
      <c r="P109" s="7">
        <f t="shared" si="11"/>
        <v>1287076.69515495</v>
      </c>
      <c r="Q109" s="9">
        <f t="shared" si="9"/>
        <v>9827226.4051549509</v>
      </c>
      <c r="S109" s="18">
        <v>4206000</v>
      </c>
      <c r="T109" s="18">
        <v>3582339.9999999995</v>
      </c>
      <c r="U109" s="18"/>
      <c r="V109" s="18"/>
      <c r="W109" s="18">
        <v>2038886.40515495</v>
      </c>
      <c r="X109" s="49"/>
    </row>
    <row r="110" spans="1:24" s="10" customFormat="1" ht="54" customHeight="1" x14ac:dyDescent="0.25">
      <c r="A110" s="76"/>
      <c r="B110" s="77"/>
      <c r="C110" s="1">
        <f t="shared" si="12"/>
        <v>32</v>
      </c>
      <c r="D110" s="5" t="s">
        <v>44</v>
      </c>
      <c r="E110" s="26">
        <v>278</v>
      </c>
      <c r="F110" s="25">
        <f t="shared" si="4"/>
        <v>82473.762621921269</v>
      </c>
      <c r="G110" s="7">
        <v>0</v>
      </c>
      <c r="H110" s="7">
        <v>0</v>
      </c>
      <c r="I110" s="7">
        <v>0</v>
      </c>
      <c r="J110" s="7">
        <v>3608236.87</v>
      </c>
      <c r="K110" s="39">
        <f t="shared" si="10"/>
        <v>16387000</v>
      </c>
      <c r="L110" s="7">
        <v>30900</v>
      </c>
      <c r="M110" s="7">
        <v>4000</v>
      </c>
      <c r="N110" s="7">
        <v>0</v>
      </c>
      <c r="O110" s="7">
        <v>0</v>
      </c>
      <c r="P110" s="7">
        <f t="shared" si="11"/>
        <v>2897569.13889411</v>
      </c>
      <c r="Q110" s="9">
        <f t="shared" ref="Q110:Q141" si="13">SUM(J110:P110)</f>
        <v>22927706.008894112</v>
      </c>
      <c r="S110" s="18">
        <v>8007000</v>
      </c>
      <c r="T110" s="18">
        <v>8380000</v>
      </c>
      <c r="U110" s="18"/>
      <c r="V110" s="18"/>
      <c r="W110" s="18">
        <v>6540706.0088941101</v>
      </c>
      <c r="X110" s="49"/>
    </row>
    <row r="111" spans="1:24" s="10" customFormat="1" ht="54" customHeight="1" x14ac:dyDescent="0.25">
      <c r="A111" s="76"/>
      <c r="B111" s="77"/>
      <c r="C111" s="1">
        <f t="shared" si="12"/>
        <v>33</v>
      </c>
      <c r="D111" s="5" t="s">
        <v>45</v>
      </c>
      <c r="E111" s="26">
        <v>131</v>
      </c>
      <c r="F111" s="25">
        <f t="shared" si="4"/>
        <v>88419.318912060378</v>
      </c>
      <c r="G111" s="7">
        <v>0</v>
      </c>
      <c r="H111" s="7">
        <v>0</v>
      </c>
      <c r="I111" s="7">
        <v>0</v>
      </c>
      <c r="J111" s="7">
        <v>886784.64</v>
      </c>
      <c r="K111" s="39">
        <f t="shared" si="10"/>
        <v>8671090</v>
      </c>
      <c r="L111" s="7">
        <v>37000</v>
      </c>
      <c r="M111" s="7">
        <v>0</v>
      </c>
      <c r="N111" s="7">
        <v>0</v>
      </c>
      <c r="O111" s="7">
        <v>0</v>
      </c>
      <c r="P111" s="7">
        <f t="shared" si="11"/>
        <v>1988056.1374799092</v>
      </c>
      <c r="Q111" s="9">
        <f t="shared" si="13"/>
        <v>11582930.777479909</v>
      </c>
      <c r="S111" s="18">
        <v>5363000</v>
      </c>
      <c r="T111" s="18">
        <v>3308089.9999999995</v>
      </c>
      <c r="U111" s="18"/>
      <c r="V111" s="18"/>
      <c r="W111" s="18">
        <v>2911840.7774799094</v>
      </c>
      <c r="X111" s="49"/>
    </row>
    <row r="112" spans="1:24" s="10" customFormat="1" ht="54" customHeight="1" x14ac:dyDescent="0.25">
      <c r="A112" s="76"/>
      <c r="B112" s="77"/>
      <c r="C112" s="1">
        <f t="shared" si="12"/>
        <v>34</v>
      </c>
      <c r="D112" s="5" t="s">
        <v>46</v>
      </c>
      <c r="E112" s="26">
        <v>80</v>
      </c>
      <c r="F112" s="25">
        <f t="shared" si="4"/>
        <v>93221.358360076221</v>
      </c>
      <c r="G112" s="7">
        <v>0</v>
      </c>
      <c r="H112" s="7">
        <v>0</v>
      </c>
      <c r="I112" s="7">
        <v>0</v>
      </c>
      <c r="J112" s="7">
        <v>762787.45</v>
      </c>
      <c r="K112" s="39">
        <f t="shared" si="10"/>
        <v>5367040</v>
      </c>
      <c r="L112" s="7">
        <v>39200</v>
      </c>
      <c r="M112" s="7">
        <v>10000</v>
      </c>
      <c r="N112" s="7">
        <v>0</v>
      </c>
      <c r="O112" s="7">
        <v>0</v>
      </c>
      <c r="P112" s="7">
        <f t="shared" si="11"/>
        <v>1278681.2188060973</v>
      </c>
      <c r="Q112" s="9">
        <f t="shared" si="13"/>
        <v>7457708.6688060975</v>
      </c>
      <c r="S112" s="18">
        <v>2368000</v>
      </c>
      <c r="T112" s="18">
        <v>2999040</v>
      </c>
      <c r="U112" s="18"/>
      <c r="V112" s="18"/>
      <c r="W112" s="18">
        <v>2090668.6688060972</v>
      </c>
      <c r="X112" s="49"/>
    </row>
    <row r="113" spans="1:24" s="10" customFormat="1" ht="54" customHeight="1" x14ac:dyDescent="0.25">
      <c r="A113" s="76"/>
      <c r="B113" s="77"/>
      <c r="C113" s="1">
        <f t="shared" si="12"/>
        <v>35</v>
      </c>
      <c r="D113" s="5" t="s">
        <v>47</v>
      </c>
      <c r="E113" s="26">
        <v>102</v>
      </c>
      <c r="F113" s="25">
        <f t="shared" si="4"/>
        <v>90013.65775829347</v>
      </c>
      <c r="G113" s="7">
        <v>0</v>
      </c>
      <c r="H113" s="7">
        <v>0</v>
      </c>
      <c r="I113" s="7">
        <v>0</v>
      </c>
      <c r="J113" s="7">
        <v>921253.82</v>
      </c>
      <c r="K113" s="39">
        <f t="shared" si="10"/>
        <v>6408730</v>
      </c>
      <c r="L113" s="7">
        <v>31300</v>
      </c>
      <c r="M113" s="7">
        <v>0</v>
      </c>
      <c r="N113" s="7">
        <v>0</v>
      </c>
      <c r="O113" s="7">
        <v>0</v>
      </c>
      <c r="P113" s="7">
        <f t="shared" si="11"/>
        <v>1820109.2713459344</v>
      </c>
      <c r="Q113" s="9">
        <f t="shared" si="13"/>
        <v>9181393.0913459342</v>
      </c>
      <c r="S113" s="18">
        <v>3118000</v>
      </c>
      <c r="T113" s="18">
        <v>3290730</v>
      </c>
      <c r="U113" s="18"/>
      <c r="V113" s="18"/>
      <c r="W113" s="18">
        <v>2772663.0913459342</v>
      </c>
      <c r="X113" s="49"/>
    </row>
    <row r="114" spans="1:24" s="10" customFormat="1" ht="54" customHeight="1" x14ac:dyDescent="0.25">
      <c r="A114" s="76"/>
      <c r="B114" s="77"/>
      <c r="C114" s="1">
        <f t="shared" si="12"/>
        <v>36</v>
      </c>
      <c r="D114" s="5" t="s">
        <v>48</v>
      </c>
      <c r="E114" s="26">
        <v>227</v>
      </c>
      <c r="F114" s="25">
        <f t="shared" si="4"/>
        <v>114291.82648622389</v>
      </c>
      <c r="G114" s="7">
        <v>0</v>
      </c>
      <c r="H114" s="7">
        <v>0</v>
      </c>
      <c r="I114" s="7">
        <v>0</v>
      </c>
      <c r="J114" s="7">
        <v>2888921.52</v>
      </c>
      <c r="K114" s="39">
        <f t="shared" si="10"/>
        <v>13134000</v>
      </c>
      <c r="L114" s="7">
        <v>50000</v>
      </c>
      <c r="M114" s="7">
        <v>6050</v>
      </c>
      <c r="N114" s="7">
        <v>0</v>
      </c>
      <c r="O114" s="7">
        <v>0</v>
      </c>
      <c r="P114" s="7">
        <f t="shared" si="11"/>
        <v>9865273.0923728235</v>
      </c>
      <c r="Q114" s="9">
        <f t="shared" si="13"/>
        <v>25944244.612372823</v>
      </c>
      <c r="S114" s="18">
        <v>6253000</v>
      </c>
      <c r="T114" s="18">
        <v>6881000</v>
      </c>
      <c r="U114" s="18"/>
      <c r="V114" s="18"/>
      <c r="W114" s="18">
        <v>12810244.612372823</v>
      </c>
      <c r="X114" s="49"/>
    </row>
    <row r="115" spans="1:24" s="10" customFormat="1" ht="54" customHeight="1" x14ac:dyDescent="0.25">
      <c r="A115" s="76"/>
      <c r="B115" s="77"/>
      <c r="C115" s="1">
        <f t="shared" si="12"/>
        <v>37</v>
      </c>
      <c r="D115" s="5" t="s">
        <v>49</v>
      </c>
      <c r="E115" s="26">
        <v>82</v>
      </c>
      <c r="F115" s="25">
        <f t="shared" si="4"/>
        <v>81349.69536815121</v>
      </c>
      <c r="G115" s="7">
        <v>0</v>
      </c>
      <c r="H115" s="7">
        <v>0</v>
      </c>
      <c r="I115" s="7">
        <v>0</v>
      </c>
      <c r="J115" s="7">
        <v>804528.71</v>
      </c>
      <c r="K115" s="39">
        <f t="shared" si="10"/>
        <v>4312750</v>
      </c>
      <c r="L115" s="7">
        <v>11480</v>
      </c>
      <c r="M115" s="7">
        <v>0</v>
      </c>
      <c r="N115" s="7">
        <v>0</v>
      </c>
      <c r="O115" s="7">
        <v>0</v>
      </c>
      <c r="P115" s="7">
        <f t="shared" si="11"/>
        <v>1541916.3101883987</v>
      </c>
      <c r="Q115" s="9">
        <f t="shared" si="13"/>
        <v>6670675.0201883987</v>
      </c>
      <c r="S115" s="18">
        <v>2388000</v>
      </c>
      <c r="T115" s="18">
        <v>1924750</v>
      </c>
      <c r="U115" s="18"/>
      <c r="V115" s="18"/>
      <c r="W115" s="18">
        <v>2357925.0201883987</v>
      </c>
      <c r="X115" s="49"/>
    </row>
    <row r="116" spans="1:24" s="10" customFormat="1" ht="54" customHeight="1" x14ac:dyDescent="0.25">
      <c r="A116" s="76"/>
      <c r="B116" s="77"/>
      <c r="C116" s="1">
        <f t="shared" si="12"/>
        <v>38</v>
      </c>
      <c r="D116" s="5" t="s">
        <v>50</v>
      </c>
      <c r="E116" s="26">
        <v>67</v>
      </c>
      <c r="F116" s="25">
        <f t="shared" si="4"/>
        <v>99094.685004617175</v>
      </c>
      <c r="G116" s="7">
        <v>0</v>
      </c>
      <c r="H116" s="7">
        <v>0</v>
      </c>
      <c r="I116" s="7">
        <v>0</v>
      </c>
      <c r="J116" s="7">
        <v>447997.23</v>
      </c>
      <c r="K116" s="39">
        <f t="shared" si="10"/>
        <v>4921690</v>
      </c>
      <c r="L116" s="7">
        <v>38000</v>
      </c>
      <c r="M116" s="7">
        <v>0</v>
      </c>
      <c r="N116" s="7">
        <v>0</v>
      </c>
      <c r="O116" s="7">
        <v>0</v>
      </c>
      <c r="P116" s="7">
        <f t="shared" si="11"/>
        <v>1231656.66530935</v>
      </c>
      <c r="Q116" s="9">
        <f t="shared" si="13"/>
        <v>6639343.8953093505</v>
      </c>
      <c r="S116" s="18">
        <v>2294000</v>
      </c>
      <c r="T116" s="18">
        <v>2627690</v>
      </c>
      <c r="U116" s="18"/>
      <c r="V116" s="18"/>
      <c r="W116" s="18">
        <v>1717653.89530935</v>
      </c>
      <c r="X116" s="49"/>
    </row>
    <row r="117" spans="1:24" s="10" customFormat="1" ht="54" customHeight="1" x14ac:dyDescent="0.25">
      <c r="A117" s="76"/>
      <c r="B117" s="77"/>
      <c r="C117" s="1">
        <f t="shared" si="12"/>
        <v>39</v>
      </c>
      <c r="D117" s="5" t="s">
        <v>51</v>
      </c>
      <c r="E117" s="26">
        <v>168</v>
      </c>
      <c r="F117" s="25">
        <f t="shared" si="4"/>
        <v>73627.635199469951</v>
      </c>
      <c r="G117" s="7">
        <v>0</v>
      </c>
      <c r="H117" s="7">
        <v>0</v>
      </c>
      <c r="I117" s="7">
        <v>0</v>
      </c>
      <c r="J117" s="7">
        <v>1882530.76</v>
      </c>
      <c r="K117" s="39">
        <f t="shared" si="10"/>
        <v>8978680</v>
      </c>
      <c r="L117" s="7">
        <v>50000</v>
      </c>
      <c r="M117" s="7">
        <v>3000</v>
      </c>
      <c r="N117" s="7">
        <v>0</v>
      </c>
      <c r="O117" s="7">
        <v>0</v>
      </c>
      <c r="P117" s="7">
        <f t="shared" si="11"/>
        <v>1455231.9535109533</v>
      </c>
      <c r="Q117" s="9">
        <f t="shared" si="13"/>
        <v>12369442.713510953</v>
      </c>
      <c r="S117" s="18">
        <v>3619000</v>
      </c>
      <c r="T117" s="18">
        <v>5359680</v>
      </c>
      <c r="U117" s="18"/>
      <c r="V117" s="18"/>
      <c r="W117" s="18">
        <v>3390762.7135109534</v>
      </c>
      <c r="X117" s="49"/>
    </row>
    <row r="118" spans="1:24" s="10" customFormat="1" ht="54" customHeight="1" x14ac:dyDescent="0.25">
      <c r="A118" s="76"/>
      <c r="B118" s="77"/>
      <c r="C118" s="1">
        <f t="shared" si="12"/>
        <v>40</v>
      </c>
      <c r="D118" s="5" t="s">
        <v>52</v>
      </c>
      <c r="E118" s="26">
        <v>158</v>
      </c>
      <c r="F118" s="25">
        <f t="shared" si="4"/>
        <v>80325.837653944036</v>
      </c>
      <c r="G118" s="7">
        <v>0</v>
      </c>
      <c r="H118" s="7">
        <v>0</v>
      </c>
      <c r="I118" s="7">
        <v>0</v>
      </c>
      <c r="J118" s="7">
        <v>1412511.75</v>
      </c>
      <c r="K118" s="39">
        <f t="shared" si="10"/>
        <v>9145200</v>
      </c>
      <c r="L118" s="7">
        <v>34000</v>
      </c>
      <c r="M118" s="7">
        <v>6000</v>
      </c>
      <c r="N118" s="7">
        <v>0</v>
      </c>
      <c r="O118" s="7">
        <v>0</v>
      </c>
      <c r="P118" s="7">
        <f t="shared" si="11"/>
        <v>2093770.5993231563</v>
      </c>
      <c r="Q118" s="9">
        <f t="shared" si="13"/>
        <v>12691482.349323157</v>
      </c>
      <c r="S118" s="18">
        <v>4371000</v>
      </c>
      <c r="T118" s="18">
        <v>4774200.0000000009</v>
      </c>
      <c r="U118" s="18"/>
      <c r="V118" s="18"/>
      <c r="W118" s="18">
        <v>3546282.3493231563</v>
      </c>
      <c r="X118" s="49"/>
    </row>
    <row r="119" spans="1:24" s="10" customFormat="1" ht="54" customHeight="1" x14ac:dyDescent="0.25">
      <c r="A119" s="76"/>
      <c r="B119" s="77"/>
      <c r="C119" s="1">
        <f t="shared" si="12"/>
        <v>41</v>
      </c>
      <c r="D119" s="5" t="s">
        <v>53</v>
      </c>
      <c r="E119" s="26">
        <v>437</v>
      </c>
      <c r="F119" s="25">
        <f t="shared" si="4"/>
        <v>58428.029784676277</v>
      </c>
      <c r="G119" s="7">
        <v>0</v>
      </c>
      <c r="H119" s="7">
        <v>0</v>
      </c>
      <c r="I119" s="7">
        <v>0</v>
      </c>
      <c r="J119" s="7">
        <v>2367953.4500000002</v>
      </c>
      <c r="K119" s="39">
        <f t="shared" si="10"/>
        <v>20206220</v>
      </c>
      <c r="L119" s="7">
        <v>25100</v>
      </c>
      <c r="M119" s="7">
        <v>0</v>
      </c>
      <c r="N119" s="7">
        <v>0</v>
      </c>
      <c r="O119" s="7">
        <v>0</v>
      </c>
      <c r="P119" s="7">
        <f t="shared" si="11"/>
        <v>2933775.5659035342</v>
      </c>
      <c r="Q119" s="9">
        <f t="shared" si="13"/>
        <v>25533049.015903533</v>
      </c>
      <c r="S119" s="18">
        <v>9432000</v>
      </c>
      <c r="T119" s="18">
        <v>10774219.999999998</v>
      </c>
      <c r="U119" s="18"/>
      <c r="V119" s="18"/>
      <c r="W119" s="18">
        <v>5326829.0159035344</v>
      </c>
      <c r="X119" s="49"/>
    </row>
    <row r="120" spans="1:24" s="10" customFormat="1" ht="54" customHeight="1" x14ac:dyDescent="0.25">
      <c r="A120" s="76"/>
      <c r="B120" s="77"/>
      <c r="C120" s="1">
        <f t="shared" si="12"/>
        <v>42</v>
      </c>
      <c r="D120" s="5" t="s">
        <v>54</v>
      </c>
      <c r="E120" s="26">
        <v>233</v>
      </c>
      <c r="F120" s="25">
        <f t="shared" si="4"/>
        <v>79658.593459959578</v>
      </c>
      <c r="G120" s="7">
        <v>0</v>
      </c>
      <c r="H120" s="7">
        <v>0</v>
      </c>
      <c r="I120" s="7">
        <v>0</v>
      </c>
      <c r="J120" s="7">
        <v>2085248.13</v>
      </c>
      <c r="K120" s="39">
        <f t="shared" si="10"/>
        <v>13187650</v>
      </c>
      <c r="L120" s="7">
        <v>29600</v>
      </c>
      <c r="M120" s="7">
        <v>0</v>
      </c>
      <c r="N120" s="7">
        <v>0</v>
      </c>
      <c r="O120" s="7">
        <v>0</v>
      </c>
      <c r="P120" s="7">
        <f t="shared" si="11"/>
        <v>3257954.1461705817</v>
      </c>
      <c r="Q120" s="9">
        <f t="shared" si="13"/>
        <v>18560452.276170582</v>
      </c>
      <c r="S120" s="18">
        <v>6305000</v>
      </c>
      <c r="T120" s="18">
        <v>6882650</v>
      </c>
      <c r="U120" s="18"/>
      <c r="V120" s="18"/>
      <c r="W120" s="18">
        <v>5372802.2761705816</v>
      </c>
      <c r="X120" s="49"/>
    </row>
    <row r="121" spans="1:24" s="10" customFormat="1" ht="54" customHeight="1" x14ac:dyDescent="0.25">
      <c r="A121" s="76"/>
      <c r="B121" s="77"/>
      <c r="C121" s="1">
        <f t="shared" si="12"/>
        <v>43</v>
      </c>
      <c r="D121" s="5" t="s">
        <v>55</v>
      </c>
      <c r="E121" s="26">
        <v>382</v>
      </c>
      <c r="F121" s="25">
        <f t="shared" si="4"/>
        <v>56991.647611801753</v>
      </c>
      <c r="G121" s="7">
        <v>0</v>
      </c>
      <c r="H121" s="7">
        <v>0</v>
      </c>
      <c r="I121" s="7">
        <v>0</v>
      </c>
      <c r="J121" s="7">
        <v>3066450.2</v>
      </c>
      <c r="K121" s="39">
        <f t="shared" si="10"/>
        <v>15104780</v>
      </c>
      <c r="L121" s="7">
        <v>60000</v>
      </c>
      <c r="M121" s="7">
        <v>0</v>
      </c>
      <c r="N121" s="7">
        <v>0</v>
      </c>
      <c r="O121" s="7">
        <v>0</v>
      </c>
      <c r="P121" s="7">
        <f t="shared" si="11"/>
        <v>3539579.1877082707</v>
      </c>
      <c r="Q121" s="9">
        <f t="shared" si="13"/>
        <v>21770809.387708269</v>
      </c>
      <c r="S121" s="18">
        <v>8423000</v>
      </c>
      <c r="T121" s="18">
        <v>6681780.0000000009</v>
      </c>
      <c r="U121" s="18"/>
      <c r="V121" s="18"/>
      <c r="W121" s="18">
        <v>6666029.3877082709</v>
      </c>
      <c r="X121" s="49"/>
    </row>
    <row r="122" spans="1:24" s="10" customFormat="1" ht="54" customHeight="1" x14ac:dyDescent="0.25">
      <c r="A122" s="76"/>
      <c r="B122" s="77"/>
      <c r="C122" s="1">
        <f t="shared" si="12"/>
        <v>44</v>
      </c>
      <c r="D122" s="5" t="s">
        <v>56</v>
      </c>
      <c r="E122" s="26">
        <v>424</v>
      </c>
      <c r="F122" s="25">
        <f t="shared" si="4"/>
        <v>80337.462942292972</v>
      </c>
      <c r="G122" s="7">
        <v>0</v>
      </c>
      <c r="H122" s="7">
        <v>0</v>
      </c>
      <c r="I122" s="7">
        <v>0</v>
      </c>
      <c r="J122" s="7">
        <v>4008514.29</v>
      </c>
      <c r="K122" s="39">
        <f t="shared" si="10"/>
        <v>25021150</v>
      </c>
      <c r="L122" s="7">
        <v>50000</v>
      </c>
      <c r="M122" s="7">
        <v>0</v>
      </c>
      <c r="N122" s="7">
        <v>0</v>
      </c>
      <c r="O122" s="7">
        <v>0</v>
      </c>
      <c r="P122" s="7">
        <f t="shared" si="11"/>
        <v>4983419.9975322196</v>
      </c>
      <c r="Q122" s="9">
        <f t="shared" si="13"/>
        <v>34063084.287532218</v>
      </c>
      <c r="S122" s="18">
        <v>10044000</v>
      </c>
      <c r="T122" s="18">
        <v>14977150</v>
      </c>
      <c r="U122" s="18"/>
      <c r="V122" s="18"/>
      <c r="W122" s="18">
        <v>9041934.2875322197</v>
      </c>
      <c r="X122" s="49"/>
    </row>
    <row r="123" spans="1:24" s="10" customFormat="1" ht="54" customHeight="1" x14ac:dyDescent="0.25">
      <c r="A123" s="76"/>
      <c r="B123" s="77"/>
      <c r="C123" s="1">
        <f t="shared" si="12"/>
        <v>45</v>
      </c>
      <c r="D123" s="5" t="s">
        <v>57</v>
      </c>
      <c r="E123" s="26">
        <v>423</v>
      </c>
      <c r="F123" s="25">
        <f t="shared" si="4"/>
        <v>59366.16050986138</v>
      </c>
      <c r="G123" s="7">
        <v>0</v>
      </c>
      <c r="H123" s="7">
        <v>0</v>
      </c>
      <c r="I123" s="7">
        <v>0</v>
      </c>
      <c r="J123" s="7">
        <v>3707538.18</v>
      </c>
      <c r="K123" s="39">
        <f t="shared" si="10"/>
        <v>18419320</v>
      </c>
      <c r="L123" s="7">
        <v>30500</v>
      </c>
      <c r="M123" s="7">
        <v>0</v>
      </c>
      <c r="N123" s="7">
        <v>0</v>
      </c>
      <c r="O123" s="7">
        <v>0</v>
      </c>
      <c r="P123" s="7">
        <f t="shared" si="11"/>
        <v>2954527.7156713638</v>
      </c>
      <c r="Q123" s="9">
        <f t="shared" si="13"/>
        <v>25111885.895671364</v>
      </c>
      <c r="S123" s="18">
        <v>9819000</v>
      </c>
      <c r="T123" s="18">
        <v>8600320</v>
      </c>
      <c r="U123" s="18"/>
      <c r="V123" s="18"/>
      <c r="W123" s="18">
        <v>6692565.8956713639</v>
      </c>
      <c r="X123" s="49"/>
    </row>
    <row r="124" spans="1:24" s="10" customFormat="1" ht="54" customHeight="1" x14ac:dyDescent="0.25">
      <c r="A124" s="76"/>
      <c r="B124" s="77"/>
      <c r="C124" s="1">
        <f t="shared" si="12"/>
        <v>46</v>
      </c>
      <c r="D124" s="5" t="s">
        <v>58</v>
      </c>
      <c r="E124" s="26">
        <v>211</v>
      </c>
      <c r="F124" s="25">
        <f t="shared" si="4"/>
        <v>66522.017418006901</v>
      </c>
      <c r="G124" s="7">
        <v>0</v>
      </c>
      <c r="H124" s="7">
        <v>0</v>
      </c>
      <c r="I124" s="7">
        <v>0</v>
      </c>
      <c r="J124" s="7">
        <v>1639616.92</v>
      </c>
      <c r="K124" s="39">
        <f t="shared" si="10"/>
        <v>10422000</v>
      </c>
      <c r="L124" s="7">
        <v>30000</v>
      </c>
      <c r="M124" s="7">
        <v>0</v>
      </c>
      <c r="N124" s="7">
        <v>0</v>
      </c>
      <c r="O124" s="7">
        <v>0</v>
      </c>
      <c r="P124" s="7">
        <f t="shared" si="11"/>
        <v>1944528.7551994543</v>
      </c>
      <c r="Q124" s="9">
        <f t="shared" si="13"/>
        <v>14036145.675199455</v>
      </c>
      <c r="S124" s="18">
        <v>4756000</v>
      </c>
      <c r="T124" s="18">
        <v>5666000</v>
      </c>
      <c r="U124" s="18"/>
      <c r="V124" s="18"/>
      <c r="W124" s="18">
        <v>3614145.6751994542</v>
      </c>
      <c r="X124" s="49"/>
    </row>
    <row r="125" spans="1:24" s="10" customFormat="1" ht="54" customHeight="1" x14ac:dyDescent="0.25">
      <c r="A125" s="76"/>
      <c r="B125" s="77"/>
      <c r="C125" s="1">
        <f t="shared" si="12"/>
        <v>47</v>
      </c>
      <c r="D125" s="5" t="s">
        <v>59</v>
      </c>
      <c r="E125" s="26">
        <v>0</v>
      </c>
      <c r="F125" s="25">
        <v>0</v>
      </c>
      <c r="G125" s="7">
        <v>0</v>
      </c>
      <c r="H125" s="7">
        <v>0</v>
      </c>
      <c r="I125" s="7">
        <v>0</v>
      </c>
      <c r="J125" s="7">
        <v>3798264.14</v>
      </c>
      <c r="K125" s="39">
        <f t="shared" si="10"/>
        <v>6734290</v>
      </c>
      <c r="L125" s="7">
        <v>0</v>
      </c>
      <c r="M125" s="7">
        <v>0</v>
      </c>
      <c r="N125" s="7">
        <v>0</v>
      </c>
      <c r="O125" s="7">
        <v>0</v>
      </c>
      <c r="P125" s="7">
        <f t="shared" si="11"/>
        <v>1494916.4009378827</v>
      </c>
      <c r="Q125" s="9">
        <f t="shared" si="13"/>
        <v>12027470.540937884</v>
      </c>
      <c r="S125" s="18">
        <v>4145000</v>
      </c>
      <c r="T125" s="18">
        <v>2589290</v>
      </c>
      <c r="U125" s="18"/>
      <c r="V125" s="18"/>
      <c r="W125" s="18">
        <v>5293180.5409378828</v>
      </c>
      <c r="X125" s="49"/>
    </row>
    <row r="126" spans="1:24" s="10" customFormat="1" ht="54" customHeight="1" x14ac:dyDescent="0.25">
      <c r="A126" s="76"/>
      <c r="B126" s="77"/>
      <c r="C126" s="1">
        <f t="shared" si="12"/>
        <v>48</v>
      </c>
      <c r="D126" s="5" t="s">
        <v>60</v>
      </c>
      <c r="E126" s="26">
        <v>85</v>
      </c>
      <c r="F126" s="25">
        <f t="shared" si="4"/>
        <v>87848.883286400989</v>
      </c>
      <c r="G126" s="7">
        <v>0</v>
      </c>
      <c r="H126" s="7">
        <v>0</v>
      </c>
      <c r="I126" s="7">
        <v>0</v>
      </c>
      <c r="J126" s="7">
        <v>820916.52</v>
      </c>
      <c r="K126" s="39">
        <f t="shared" si="10"/>
        <v>4853090</v>
      </c>
      <c r="L126" s="7">
        <v>37000</v>
      </c>
      <c r="M126" s="7">
        <v>0</v>
      </c>
      <c r="N126" s="7">
        <v>0</v>
      </c>
      <c r="O126" s="7">
        <v>0</v>
      </c>
      <c r="P126" s="7">
        <f t="shared" si="11"/>
        <v>1756148.5593440845</v>
      </c>
      <c r="Q126" s="9">
        <f t="shared" si="13"/>
        <v>7467155.0793440845</v>
      </c>
      <c r="S126" s="18">
        <v>2003000</v>
      </c>
      <c r="T126" s="18">
        <v>2850090</v>
      </c>
      <c r="U126" s="18"/>
      <c r="V126" s="18"/>
      <c r="W126" s="18">
        <v>2614065.0793440845</v>
      </c>
      <c r="X126" s="49"/>
    </row>
    <row r="127" spans="1:24" s="10" customFormat="1" ht="54" customHeight="1" x14ac:dyDescent="0.25">
      <c r="A127" s="76"/>
      <c r="B127" s="77"/>
      <c r="C127" s="1">
        <f t="shared" si="12"/>
        <v>49</v>
      </c>
      <c r="D127" s="5" t="s">
        <v>61</v>
      </c>
      <c r="E127" s="26">
        <v>223</v>
      </c>
      <c r="F127" s="25">
        <f t="shared" si="4"/>
        <v>92921.815763029488</v>
      </c>
      <c r="G127" s="7">
        <v>0</v>
      </c>
      <c r="H127" s="7">
        <v>0</v>
      </c>
      <c r="I127" s="7">
        <v>0</v>
      </c>
      <c r="J127" s="7">
        <v>4220189.34</v>
      </c>
      <c r="K127" s="39">
        <f t="shared" si="10"/>
        <v>13644000</v>
      </c>
      <c r="L127" s="7">
        <v>30500</v>
      </c>
      <c r="M127" s="7">
        <v>0</v>
      </c>
      <c r="N127" s="7">
        <v>0</v>
      </c>
      <c r="O127" s="7">
        <v>0</v>
      </c>
      <c r="P127" s="7">
        <f t="shared" si="11"/>
        <v>2826875.5751555739</v>
      </c>
      <c r="Q127" s="9">
        <f t="shared" si="13"/>
        <v>20721564.915155575</v>
      </c>
      <c r="S127" s="18">
        <v>6147000</v>
      </c>
      <c r="T127" s="18">
        <v>7497000</v>
      </c>
      <c r="U127" s="18"/>
      <c r="V127" s="18"/>
      <c r="W127" s="18">
        <v>7077564.9151555737</v>
      </c>
      <c r="X127" s="49"/>
    </row>
    <row r="128" spans="1:24" s="10" customFormat="1" ht="54" customHeight="1" x14ac:dyDescent="0.25">
      <c r="A128" s="76"/>
      <c r="B128" s="77"/>
      <c r="C128" s="1">
        <f t="shared" si="12"/>
        <v>50</v>
      </c>
      <c r="D128" s="5" t="s">
        <v>62</v>
      </c>
      <c r="E128" s="26">
        <v>354</v>
      </c>
      <c r="F128" s="25">
        <f t="shared" si="4"/>
        <v>60013.935890837791</v>
      </c>
      <c r="G128" s="7">
        <v>0</v>
      </c>
      <c r="H128" s="7">
        <v>0</v>
      </c>
      <c r="I128" s="7">
        <v>0</v>
      </c>
      <c r="J128" s="7">
        <v>2130380.73</v>
      </c>
      <c r="K128" s="39">
        <f t="shared" si="10"/>
        <v>16773000</v>
      </c>
      <c r="L128" s="7">
        <v>32000</v>
      </c>
      <c r="M128" s="7">
        <v>5000</v>
      </c>
      <c r="N128" s="7">
        <v>0</v>
      </c>
      <c r="O128" s="7">
        <v>0</v>
      </c>
      <c r="P128" s="7">
        <f t="shared" si="11"/>
        <v>2304552.5753565771</v>
      </c>
      <c r="Q128" s="9">
        <f t="shared" si="13"/>
        <v>21244933.305356577</v>
      </c>
      <c r="S128" s="18">
        <v>8334000</v>
      </c>
      <c r="T128" s="18">
        <v>8439000</v>
      </c>
      <c r="U128" s="18"/>
      <c r="V128" s="18"/>
      <c r="W128" s="18">
        <v>4471933.305356577</v>
      </c>
      <c r="X128" s="49"/>
    </row>
    <row r="129" spans="1:24" s="10" customFormat="1" ht="54" customHeight="1" x14ac:dyDescent="0.25">
      <c r="A129" s="76"/>
      <c r="B129" s="77"/>
      <c r="C129" s="1">
        <f t="shared" si="12"/>
        <v>51</v>
      </c>
      <c r="D129" s="5" t="s">
        <v>63</v>
      </c>
      <c r="E129" s="26">
        <v>287</v>
      </c>
      <c r="F129" s="25">
        <f t="shared" si="4"/>
        <v>68119.54459603029</v>
      </c>
      <c r="G129" s="7">
        <v>0</v>
      </c>
      <c r="H129" s="7">
        <v>0</v>
      </c>
      <c r="I129" s="7">
        <v>0</v>
      </c>
      <c r="J129" s="7">
        <v>1786262.89</v>
      </c>
      <c r="K129" s="39">
        <f t="shared" si="10"/>
        <v>13845210</v>
      </c>
      <c r="L129" s="7">
        <v>45000</v>
      </c>
      <c r="M129" s="7">
        <v>5000</v>
      </c>
      <c r="N129" s="7">
        <v>0</v>
      </c>
      <c r="O129" s="7">
        <v>0</v>
      </c>
      <c r="P129" s="7">
        <f t="shared" si="11"/>
        <v>3868836.4090606906</v>
      </c>
      <c r="Q129" s="9">
        <f t="shared" si="13"/>
        <v>19550309.299060691</v>
      </c>
      <c r="S129" s="18">
        <v>6154000</v>
      </c>
      <c r="T129" s="18">
        <v>7691209.9999999991</v>
      </c>
      <c r="U129" s="18"/>
      <c r="V129" s="18"/>
      <c r="W129" s="18">
        <v>5705099.2990606902</v>
      </c>
      <c r="X129" s="49"/>
    </row>
    <row r="130" spans="1:24" s="10" customFormat="1" ht="54" customHeight="1" x14ac:dyDescent="0.25">
      <c r="A130" s="76"/>
      <c r="B130" s="77"/>
      <c r="C130" s="1">
        <f t="shared" si="12"/>
        <v>52</v>
      </c>
      <c r="D130" s="5" t="s">
        <v>64</v>
      </c>
      <c r="E130" s="26">
        <v>106</v>
      </c>
      <c r="F130" s="25">
        <f t="shared" si="4"/>
        <v>86936.374111623518</v>
      </c>
      <c r="G130" s="7">
        <v>0</v>
      </c>
      <c r="H130" s="7">
        <v>0</v>
      </c>
      <c r="I130" s="7">
        <v>0</v>
      </c>
      <c r="J130" s="7">
        <v>1384076.11</v>
      </c>
      <c r="K130" s="39">
        <f t="shared" si="10"/>
        <v>5756510</v>
      </c>
      <c r="L130" s="7">
        <v>55000</v>
      </c>
      <c r="M130" s="7">
        <v>0</v>
      </c>
      <c r="N130" s="7">
        <v>0</v>
      </c>
      <c r="O130" s="7">
        <v>0</v>
      </c>
      <c r="P130" s="7">
        <f t="shared" si="11"/>
        <v>2019669.5458320922</v>
      </c>
      <c r="Q130" s="9">
        <f t="shared" si="13"/>
        <v>9215255.6558320932</v>
      </c>
      <c r="S130" s="18">
        <v>2448000</v>
      </c>
      <c r="T130" s="18">
        <v>3308510</v>
      </c>
      <c r="U130" s="18"/>
      <c r="V130" s="18"/>
      <c r="W130" s="18">
        <v>3458745.6558320923</v>
      </c>
      <c r="X130" s="49"/>
    </row>
    <row r="131" spans="1:24" s="10" customFormat="1" ht="54" customHeight="1" x14ac:dyDescent="0.25">
      <c r="A131" s="76"/>
      <c r="B131" s="77"/>
      <c r="C131" s="1">
        <f t="shared" si="12"/>
        <v>53</v>
      </c>
      <c r="D131" s="5" t="s">
        <v>65</v>
      </c>
      <c r="E131" s="26">
        <v>108</v>
      </c>
      <c r="F131" s="25">
        <f t="shared" si="4"/>
        <v>70701.966538520661</v>
      </c>
      <c r="G131" s="7">
        <v>0</v>
      </c>
      <c r="H131" s="7">
        <v>0</v>
      </c>
      <c r="I131" s="7">
        <v>0</v>
      </c>
      <c r="J131" s="7">
        <v>1190262.82</v>
      </c>
      <c r="K131" s="39">
        <f t="shared" si="10"/>
        <v>4797600</v>
      </c>
      <c r="L131" s="7">
        <v>37000</v>
      </c>
      <c r="M131" s="7">
        <v>0</v>
      </c>
      <c r="N131" s="7">
        <v>0</v>
      </c>
      <c r="O131" s="7">
        <v>0</v>
      </c>
      <c r="P131" s="7">
        <f t="shared" si="11"/>
        <v>1610949.5661602321</v>
      </c>
      <c r="Q131" s="9">
        <f t="shared" si="13"/>
        <v>7635812.3861602321</v>
      </c>
      <c r="S131" s="18">
        <v>2548000</v>
      </c>
      <c r="T131" s="18">
        <v>2249600</v>
      </c>
      <c r="U131" s="18"/>
      <c r="V131" s="18"/>
      <c r="W131" s="18">
        <v>2838212.3861602321</v>
      </c>
      <c r="X131" s="49"/>
    </row>
    <row r="132" spans="1:24" s="10" customFormat="1" ht="54" customHeight="1" x14ac:dyDescent="0.25">
      <c r="A132" s="76"/>
      <c r="B132" s="77"/>
      <c r="C132" s="1">
        <f t="shared" si="12"/>
        <v>54</v>
      </c>
      <c r="D132" s="5" t="s">
        <v>66</v>
      </c>
      <c r="E132" s="26">
        <v>145</v>
      </c>
      <c r="F132" s="25">
        <f t="shared" si="4"/>
        <v>90084.543171699697</v>
      </c>
      <c r="G132" s="7">
        <v>0</v>
      </c>
      <c r="H132" s="7">
        <v>0</v>
      </c>
      <c r="I132" s="7">
        <v>0</v>
      </c>
      <c r="J132" s="7">
        <v>1049407.08</v>
      </c>
      <c r="K132" s="39">
        <f t="shared" si="10"/>
        <v>9587640</v>
      </c>
      <c r="L132" s="7">
        <v>43000</v>
      </c>
      <c r="M132" s="7">
        <v>15000</v>
      </c>
      <c r="N132" s="7">
        <v>0</v>
      </c>
      <c r="O132" s="7">
        <v>0</v>
      </c>
      <c r="P132" s="7">
        <f t="shared" si="11"/>
        <v>2367211.6798964557</v>
      </c>
      <c r="Q132" s="9">
        <f t="shared" si="13"/>
        <v>13062258.759896455</v>
      </c>
      <c r="S132" s="18">
        <v>4469000</v>
      </c>
      <c r="T132" s="18">
        <v>5118639.9999999991</v>
      </c>
      <c r="U132" s="18"/>
      <c r="V132" s="18"/>
      <c r="W132" s="18">
        <v>3474618.7598964558</v>
      </c>
      <c r="X132" s="49"/>
    </row>
    <row r="133" spans="1:24" s="10" customFormat="1" ht="54" customHeight="1" x14ac:dyDescent="0.25">
      <c r="A133" s="76"/>
      <c r="B133" s="77"/>
      <c r="C133" s="1">
        <f t="shared" si="12"/>
        <v>55</v>
      </c>
      <c r="D133" s="5" t="s">
        <v>67</v>
      </c>
      <c r="E133" s="26">
        <v>350</v>
      </c>
      <c r="F133" s="25">
        <f t="shared" si="4"/>
        <v>82234.034165035933</v>
      </c>
      <c r="G133" s="7">
        <v>0</v>
      </c>
      <c r="H133" s="7">
        <v>0</v>
      </c>
      <c r="I133" s="7">
        <v>0</v>
      </c>
      <c r="J133" s="7">
        <v>3814618.47</v>
      </c>
      <c r="K133" s="39">
        <f t="shared" si="10"/>
        <v>21400150</v>
      </c>
      <c r="L133" s="7">
        <v>67000</v>
      </c>
      <c r="M133" s="7">
        <v>0</v>
      </c>
      <c r="N133" s="7">
        <v>0</v>
      </c>
      <c r="O133" s="7">
        <v>0</v>
      </c>
      <c r="P133" s="7">
        <f t="shared" si="11"/>
        <v>3500143.4877625783</v>
      </c>
      <c r="Q133" s="9">
        <f t="shared" si="13"/>
        <v>28781911.957762577</v>
      </c>
      <c r="S133" s="18">
        <v>8898000</v>
      </c>
      <c r="T133" s="18">
        <v>12502150</v>
      </c>
      <c r="U133" s="18"/>
      <c r="V133" s="18"/>
      <c r="W133" s="18">
        <v>7381761.9577625785</v>
      </c>
      <c r="X133" s="49"/>
    </row>
    <row r="134" spans="1:24" s="10" customFormat="1" ht="54" customHeight="1" x14ac:dyDescent="0.25">
      <c r="A134" s="76"/>
      <c r="B134" s="77"/>
      <c r="C134" s="1">
        <f t="shared" si="12"/>
        <v>56</v>
      </c>
      <c r="D134" s="5" t="s">
        <v>68</v>
      </c>
      <c r="E134" s="26">
        <v>114</v>
      </c>
      <c r="F134" s="25">
        <f t="shared" si="4"/>
        <v>95949.554801974475</v>
      </c>
      <c r="G134" s="7">
        <v>0</v>
      </c>
      <c r="H134" s="7">
        <v>0</v>
      </c>
      <c r="I134" s="7">
        <v>0</v>
      </c>
      <c r="J134" s="7">
        <v>2077141.06</v>
      </c>
      <c r="K134" s="39">
        <f t="shared" si="10"/>
        <v>7077000</v>
      </c>
      <c r="L134" s="7">
        <v>39000</v>
      </c>
      <c r="M134" s="7">
        <v>5000</v>
      </c>
      <c r="N134" s="7">
        <v>0</v>
      </c>
      <c r="O134" s="7">
        <v>0</v>
      </c>
      <c r="P134" s="7">
        <f t="shared" si="11"/>
        <v>1740108.1874250905</v>
      </c>
      <c r="Q134" s="9">
        <f t="shared" si="13"/>
        <v>10938249.247425091</v>
      </c>
      <c r="S134" s="18">
        <v>3137000</v>
      </c>
      <c r="T134" s="18">
        <v>3940000</v>
      </c>
      <c r="U134" s="18"/>
      <c r="V134" s="18"/>
      <c r="W134" s="18">
        <v>3861249.2474250905</v>
      </c>
      <c r="X134" s="49"/>
    </row>
    <row r="135" spans="1:24" s="10" customFormat="1" ht="54" customHeight="1" x14ac:dyDescent="0.25">
      <c r="A135" s="76"/>
      <c r="B135" s="77"/>
      <c r="C135" s="1">
        <f t="shared" si="12"/>
        <v>57</v>
      </c>
      <c r="D135" s="5" t="s">
        <v>69</v>
      </c>
      <c r="E135" s="26">
        <v>72</v>
      </c>
      <c r="F135" s="25">
        <f t="shared" si="4"/>
        <v>113595.34518870135</v>
      </c>
      <c r="G135" s="7">
        <v>0</v>
      </c>
      <c r="H135" s="7">
        <v>0</v>
      </c>
      <c r="I135" s="7">
        <v>0</v>
      </c>
      <c r="J135" s="7">
        <v>1432662.37</v>
      </c>
      <c r="K135" s="39">
        <f t="shared" si="10"/>
        <v>4897930</v>
      </c>
      <c r="L135" s="7">
        <v>46000</v>
      </c>
      <c r="M135" s="7">
        <v>10000</v>
      </c>
      <c r="N135" s="7">
        <v>0</v>
      </c>
      <c r="O135" s="7">
        <v>0</v>
      </c>
      <c r="P135" s="7">
        <f t="shared" si="11"/>
        <v>1792272.4835864962</v>
      </c>
      <c r="Q135" s="9">
        <f t="shared" si="13"/>
        <v>8178864.8535864968</v>
      </c>
      <c r="S135" s="18">
        <v>2376000</v>
      </c>
      <c r="T135" s="18">
        <v>2521930</v>
      </c>
      <c r="U135" s="18"/>
      <c r="V135" s="18"/>
      <c r="W135" s="18">
        <v>3280934.8535864963</v>
      </c>
      <c r="X135" s="49"/>
    </row>
    <row r="136" spans="1:24" s="10" customFormat="1" ht="54" customHeight="1" x14ac:dyDescent="0.25">
      <c r="A136" s="76"/>
      <c r="B136" s="77"/>
      <c r="C136" s="1">
        <f t="shared" si="12"/>
        <v>58</v>
      </c>
      <c r="D136" s="5" t="s">
        <v>70</v>
      </c>
      <c r="E136" s="26">
        <v>342</v>
      </c>
      <c r="F136" s="25">
        <f t="shared" si="4"/>
        <v>56396.178031867792</v>
      </c>
      <c r="G136" s="7">
        <v>0</v>
      </c>
      <c r="H136" s="7">
        <v>0</v>
      </c>
      <c r="I136" s="7">
        <v>0</v>
      </c>
      <c r="J136" s="7">
        <v>1885413.01</v>
      </c>
      <c r="K136" s="39">
        <f t="shared" si="10"/>
        <v>15165000</v>
      </c>
      <c r="L136" s="7">
        <v>28200</v>
      </c>
      <c r="M136" s="7">
        <v>0</v>
      </c>
      <c r="N136" s="7">
        <v>0</v>
      </c>
      <c r="O136" s="7">
        <v>0</v>
      </c>
      <c r="P136" s="7">
        <f t="shared" si="11"/>
        <v>2208879.8768987833</v>
      </c>
      <c r="Q136" s="9">
        <f t="shared" si="13"/>
        <v>19287492.886898786</v>
      </c>
      <c r="S136" s="18">
        <v>7290000</v>
      </c>
      <c r="T136" s="18">
        <v>7875000</v>
      </c>
      <c r="U136" s="18"/>
      <c r="V136" s="18"/>
      <c r="W136" s="18">
        <v>4122492.8868987835</v>
      </c>
      <c r="X136" s="49"/>
    </row>
    <row r="137" spans="1:24" s="10" customFormat="1" ht="54" customHeight="1" x14ac:dyDescent="0.25">
      <c r="A137" s="76"/>
      <c r="B137" s="77"/>
      <c r="C137" s="1">
        <f t="shared" si="12"/>
        <v>59</v>
      </c>
      <c r="D137" s="5" t="s">
        <v>71</v>
      </c>
      <c r="E137" s="26">
        <v>166</v>
      </c>
      <c r="F137" s="25">
        <f t="shared" ref="F137:F146" si="14">Q137/E137</f>
        <v>74687.047317056946</v>
      </c>
      <c r="G137" s="7">
        <v>0</v>
      </c>
      <c r="H137" s="7">
        <v>0</v>
      </c>
      <c r="I137" s="7">
        <v>0</v>
      </c>
      <c r="J137" s="7">
        <v>1387956.95</v>
      </c>
      <c r="K137" s="39">
        <f t="shared" si="10"/>
        <v>9007540</v>
      </c>
      <c r="L137" s="7">
        <v>31000</v>
      </c>
      <c r="M137" s="7">
        <v>0</v>
      </c>
      <c r="N137" s="7">
        <v>0</v>
      </c>
      <c r="O137" s="7">
        <v>0</v>
      </c>
      <c r="P137" s="7">
        <f t="shared" si="11"/>
        <v>1971552.9046314519</v>
      </c>
      <c r="Q137" s="9">
        <f t="shared" si="13"/>
        <v>12398049.854631452</v>
      </c>
      <c r="S137" s="18">
        <v>4352000</v>
      </c>
      <c r="T137" s="18">
        <v>4655540</v>
      </c>
      <c r="U137" s="18"/>
      <c r="V137" s="18"/>
      <c r="W137" s="18">
        <v>3390509.8546314519</v>
      </c>
      <c r="X137" s="49"/>
    </row>
    <row r="138" spans="1:24" s="10" customFormat="1" ht="54" customHeight="1" x14ac:dyDescent="0.25">
      <c r="A138" s="76"/>
      <c r="B138" s="77"/>
      <c r="C138" s="1">
        <f t="shared" si="12"/>
        <v>60</v>
      </c>
      <c r="D138" s="5" t="s">
        <v>72</v>
      </c>
      <c r="E138" s="26">
        <v>145</v>
      </c>
      <c r="F138" s="25">
        <f t="shared" si="14"/>
        <v>72699.826466915212</v>
      </c>
      <c r="G138" s="7">
        <v>0</v>
      </c>
      <c r="H138" s="7">
        <v>0</v>
      </c>
      <c r="I138" s="7">
        <v>0</v>
      </c>
      <c r="J138" s="7">
        <v>1238649.27</v>
      </c>
      <c r="K138" s="39">
        <f t="shared" si="10"/>
        <v>7308120</v>
      </c>
      <c r="L138" s="7">
        <v>13000</v>
      </c>
      <c r="M138" s="7">
        <v>0</v>
      </c>
      <c r="N138" s="7">
        <v>0</v>
      </c>
      <c r="O138" s="7">
        <v>0</v>
      </c>
      <c r="P138" s="7">
        <f t="shared" si="11"/>
        <v>1981705.5677027069</v>
      </c>
      <c r="Q138" s="9">
        <f t="shared" si="13"/>
        <v>10541474.837702706</v>
      </c>
      <c r="S138" s="18">
        <v>3809000</v>
      </c>
      <c r="T138" s="18">
        <v>3499120.0000000005</v>
      </c>
      <c r="U138" s="18"/>
      <c r="V138" s="18"/>
      <c r="W138" s="18">
        <v>3233354.8377027069</v>
      </c>
      <c r="X138" s="49"/>
    </row>
    <row r="139" spans="1:24" s="10" customFormat="1" ht="54" customHeight="1" x14ac:dyDescent="0.25">
      <c r="A139" s="76"/>
      <c r="B139" s="77"/>
      <c r="C139" s="1">
        <f t="shared" si="12"/>
        <v>61</v>
      </c>
      <c r="D139" s="5" t="s">
        <v>73</v>
      </c>
      <c r="E139" s="26">
        <v>166</v>
      </c>
      <c r="F139" s="25">
        <f t="shared" si="14"/>
        <v>89570.635841914234</v>
      </c>
      <c r="G139" s="7">
        <v>0</v>
      </c>
      <c r="H139" s="7">
        <v>0</v>
      </c>
      <c r="I139" s="7">
        <v>0</v>
      </c>
      <c r="J139" s="7">
        <v>1722722.45</v>
      </c>
      <c r="K139" s="39">
        <f t="shared" si="10"/>
        <v>9247530</v>
      </c>
      <c r="L139" s="7">
        <v>49500</v>
      </c>
      <c r="M139" s="7">
        <v>4000</v>
      </c>
      <c r="N139" s="7">
        <v>0</v>
      </c>
      <c r="O139" s="7">
        <v>0</v>
      </c>
      <c r="P139" s="7">
        <f t="shared" si="11"/>
        <v>3844973.0997577626</v>
      </c>
      <c r="Q139" s="9">
        <f t="shared" si="13"/>
        <v>14868725.549757762</v>
      </c>
      <c r="S139" s="18">
        <v>4877000</v>
      </c>
      <c r="T139" s="18">
        <v>4370530</v>
      </c>
      <c r="U139" s="18"/>
      <c r="V139" s="18"/>
      <c r="W139" s="18">
        <v>5621195.5497577628</v>
      </c>
      <c r="X139" s="49"/>
    </row>
    <row r="140" spans="1:24" s="10" customFormat="1" ht="54" customHeight="1" x14ac:dyDescent="0.25">
      <c r="A140" s="76"/>
      <c r="B140" s="77"/>
      <c r="C140" s="1">
        <f t="shared" si="12"/>
        <v>62</v>
      </c>
      <c r="D140" s="5" t="s">
        <v>74</v>
      </c>
      <c r="E140" s="26">
        <v>425</v>
      </c>
      <c r="F140" s="25">
        <f t="shared" si="14"/>
        <v>70899.380629362116</v>
      </c>
      <c r="G140" s="7">
        <v>0</v>
      </c>
      <c r="H140" s="7">
        <v>0</v>
      </c>
      <c r="I140" s="7">
        <v>0</v>
      </c>
      <c r="J140" s="7">
        <v>3761781.28</v>
      </c>
      <c r="K140" s="39">
        <f t="shared" si="10"/>
        <v>22107600</v>
      </c>
      <c r="L140" s="7">
        <v>30000</v>
      </c>
      <c r="M140" s="7">
        <v>0</v>
      </c>
      <c r="N140" s="7">
        <v>0</v>
      </c>
      <c r="O140" s="7">
        <v>0</v>
      </c>
      <c r="P140" s="7">
        <f t="shared" si="11"/>
        <v>4232855.4874788988</v>
      </c>
      <c r="Q140" s="9">
        <f t="shared" si="13"/>
        <v>30132236.767478898</v>
      </c>
      <c r="S140" s="18">
        <v>10253000</v>
      </c>
      <c r="T140" s="18">
        <v>11854600</v>
      </c>
      <c r="U140" s="18"/>
      <c r="V140" s="18"/>
      <c r="W140" s="18">
        <v>8024636.7674788991</v>
      </c>
      <c r="X140" s="49"/>
    </row>
    <row r="141" spans="1:24" s="10" customFormat="1" ht="54" customHeight="1" x14ac:dyDescent="0.25">
      <c r="A141" s="76"/>
      <c r="B141" s="77"/>
      <c r="C141" s="1">
        <f t="shared" si="12"/>
        <v>63</v>
      </c>
      <c r="D141" s="5" t="s">
        <v>75</v>
      </c>
      <c r="E141" s="26">
        <v>170</v>
      </c>
      <c r="F141" s="25">
        <f t="shared" si="14"/>
        <v>81748.78077390969</v>
      </c>
      <c r="G141" s="7">
        <v>0</v>
      </c>
      <c r="H141" s="7">
        <v>0</v>
      </c>
      <c r="I141" s="7">
        <v>0</v>
      </c>
      <c r="J141" s="7">
        <v>1174100.3899999999</v>
      </c>
      <c r="K141" s="39">
        <f t="shared" si="10"/>
        <v>10303030</v>
      </c>
      <c r="L141" s="7">
        <v>31020.000000000004</v>
      </c>
      <c r="M141" s="7">
        <v>3300</v>
      </c>
      <c r="N141" s="7">
        <v>0</v>
      </c>
      <c r="O141" s="7">
        <v>0</v>
      </c>
      <c r="P141" s="7">
        <f t="shared" si="11"/>
        <v>2385842.3415646488</v>
      </c>
      <c r="Q141" s="9">
        <f t="shared" si="13"/>
        <v>13897292.731564648</v>
      </c>
      <c r="S141" s="18">
        <v>5176000</v>
      </c>
      <c r="T141" s="18">
        <v>5127030</v>
      </c>
      <c r="U141" s="18"/>
      <c r="V141" s="18"/>
      <c r="W141" s="18">
        <v>3594262.7315646484</v>
      </c>
      <c r="X141" s="49"/>
    </row>
    <row r="142" spans="1:24" s="10" customFormat="1" ht="54" customHeight="1" x14ac:dyDescent="0.25">
      <c r="A142" s="76"/>
      <c r="B142" s="77"/>
      <c r="C142" s="1">
        <f t="shared" si="12"/>
        <v>64</v>
      </c>
      <c r="D142" s="5" t="s">
        <v>76</v>
      </c>
      <c r="E142" s="26">
        <v>309</v>
      </c>
      <c r="F142" s="25">
        <f t="shared" si="14"/>
        <v>73139.725544339817</v>
      </c>
      <c r="G142" s="7">
        <v>0</v>
      </c>
      <c r="H142" s="7">
        <v>0</v>
      </c>
      <c r="I142" s="7">
        <v>0</v>
      </c>
      <c r="J142" s="7">
        <v>2606011.63</v>
      </c>
      <c r="K142" s="39">
        <f t="shared" si="10"/>
        <v>16917320</v>
      </c>
      <c r="L142" s="7">
        <v>31100</v>
      </c>
      <c r="M142" s="7">
        <v>0</v>
      </c>
      <c r="N142" s="7">
        <v>0</v>
      </c>
      <c r="O142" s="7">
        <v>0</v>
      </c>
      <c r="P142" s="7">
        <f t="shared" si="11"/>
        <v>3045743.5632010046</v>
      </c>
      <c r="Q142" s="9">
        <f t="shared" ref="Q142:Q146" si="15">SUM(J142:P142)</f>
        <v>22600175.193201005</v>
      </c>
      <c r="S142" s="18">
        <v>10250000</v>
      </c>
      <c r="T142" s="18">
        <v>6667320</v>
      </c>
      <c r="U142" s="18"/>
      <c r="V142" s="18"/>
      <c r="W142" s="18">
        <v>5682855.1932010045</v>
      </c>
      <c r="X142" s="49"/>
    </row>
    <row r="143" spans="1:24" s="10" customFormat="1" ht="54" customHeight="1" x14ac:dyDescent="0.25">
      <c r="A143" s="76"/>
      <c r="B143" s="77"/>
      <c r="C143" s="1">
        <f t="shared" si="12"/>
        <v>65</v>
      </c>
      <c r="D143" s="5" t="s">
        <v>77</v>
      </c>
      <c r="E143" s="26">
        <v>380</v>
      </c>
      <c r="F143" s="25">
        <f t="shared" si="14"/>
        <v>57066.218274873005</v>
      </c>
      <c r="G143" s="7">
        <v>0</v>
      </c>
      <c r="H143" s="7">
        <v>0</v>
      </c>
      <c r="I143" s="7">
        <v>0</v>
      </c>
      <c r="J143" s="7">
        <v>2944038.21</v>
      </c>
      <c r="K143" s="39">
        <f t="shared" ref="K143:K146" si="16">S143+T143+U143+V143</f>
        <v>15287250</v>
      </c>
      <c r="L143" s="7">
        <v>28200</v>
      </c>
      <c r="M143" s="7">
        <v>0</v>
      </c>
      <c r="N143" s="7">
        <v>0</v>
      </c>
      <c r="O143" s="7">
        <v>0</v>
      </c>
      <c r="P143" s="7">
        <f t="shared" ref="P143:P146" si="17">W143-O143-N143-M143-L143-J143</f>
        <v>3425674.7344517391</v>
      </c>
      <c r="Q143" s="9">
        <f t="shared" si="15"/>
        <v>21685162.944451742</v>
      </c>
      <c r="S143" s="18">
        <v>8065000</v>
      </c>
      <c r="T143" s="18">
        <v>7222250</v>
      </c>
      <c r="U143" s="18"/>
      <c r="V143" s="18"/>
      <c r="W143" s="18">
        <v>6397912.9444517391</v>
      </c>
      <c r="X143" s="49"/>
    </row>
    <row r="144" spans="1:24" s="10" customFormat="1" ht="54" customHeight="1" x14ac:dyDescent="0.25">
      <c r="A144" s="76"/>
      <c r="B144" s="77"/>
      <c r="C144" s="1">
        <f t="shared" ref="C144:C146" si="18">C143+1</f>
        <v>66</v>
      </c>
      <c r="D144" s="5" t="s">
        <v>78</v>
      </c>
      <c r="E144" s="26">
        <v>391</v>
      </c>
      <c r="F144" s="25">
        <f t="shared" si="14"/>
        <v>56057.836153087046</v>
      </c>
      <c r="G144" s="7">
        <v>0</v>
      </c>
      <c r="H144" s="7">
        <v>0</v>
      </c>
      <c r="I144" s="7">
        <v>0</v>
      </c>
      <c r="J144" s="7">
        <v>3256295.76</v>
      </c>
      <c r="K144" s="39">
        <f t="shared" si="16"/>
        <v>14865000</v>
      </c>
      <c r="L144" s="7">
        <v>38000</v>
      </c>
      <c r="M144" s="7">
        <v>0</v>
      </c>
      <c r="N144" s="7">
        <v>0</v>
      </c>
      <c r="O144" s="7">
        <v>0</v>
      </c>
      <c r="P144" s="7">
        <f t="shared" si="17"/>
        <v>3759318.1758570364</v>
      </c>
      <c r="Q144" s="9">
        <f t="shared" si="15"/>
        <v>21918613.935857035</v>
      </c>
      <c r="S144" s="18">
        <v>9144000</v>
      </c>
      <c r="T144" s="18">
        <v>5721000</v>
      </c>
      <c r="U144" s="18"/>
      <c r="V144" s="18"/>
      <c r="W144" s="18">
        <v>7053613.9358570362</v>
      </c>
      <c r="X144" s="49"/>
    </row>
    <row r="145" spans="1:24" s="10" customFormat="1" ht="54" customHeight="1" x14ac:dyDescent="0.25">
      <c r="A145" s="76"/>
      <c r="B145" s="77"/>
      <c r="C145" s="1">
        <f t="shared" si="18"/>
        <v>67</v>
      </c>
      <c r="D145" s="5" t="s">
        <v>79</v>
      </c>
      <c r="E145" s="26">
        <v>57</v>
      </c>
      <c r="F145" s="25">
        <f t="shared" si="14"/>
        <v>127504.0890258062</v>
      </c>
      <c r="G145" s="7">
        <v>0</v>
      </c>
      <c r="H145" s="7">
        <v>0</v>
      </c>
      <c r="I145" s="7">
        <v>0</v>
      </c>
      <c r="J145" s="40">
        <v>582343.53</v>
      </c>
      <c r="K145" s="39">
        <f t="shared" si="16"/>
        <v>5238410</v>
      </c>
      <c r="L145" s="40">
        <v>28000</v>
      </c>
      <c r="M145" s="40">
        <v>0</v>
      </c>
      <c r="N145" s="40">
        <v>0</v>
      </c>
      <c r="O145" s="40">
        <v>0</v>
      </c>
      <c r="P145" s="7">
        <f t="shared" si="17"/>
        <v>1418979.5444709531</v>
      </c>
      <c r="Q145" s="9">
        <f t="shared" si="15"/>
        <v>7267733.0744709531</v>
      </c>
      <c r="S145" s="18">
        <v>2261000</v>
      </c>
      <c r="T145" s="18">
        <v>2977410.0000000005</v>
      </c>
      <c r="U145" s="18"/>
      <c r="V145" s="18"/>
      <c r="W145" s="18">
        <v>2029323.0744709531</v>
      </c>
      <c r="X145" s="49"/>
    </row>
    <row r="146" spans="1:24" s="10" customFormat="1" ht="54" customHeight="1" x14ac:dyDescent="0.25">
      <c r="A146" s="76"/>
      <c r="B146" s="77"/>
      <c r="C146" s="1">
        <f t="shared" si="18"/>
        <v>68</v>
      </c>
      <c r="D146" s="5" t="s">
        <v>80</v>
      </c>
      <c r="E146" s="26">
        <v>110</v>
      </c>
      <c r="F146" s="25">
        <f t="shared" si="14"/>
        <v>71054.48319368466</v>
      </c>
      <c r="G146" s="7">
        <v>0</v>
      </c>
      <c r="H146" s="7">
        <v>0</v>
      </c>
      <c r="I146" s="7">
        <v>0</v>
      </c>
      <c r="J146" s="7">
        <v>749513.6</v>
      </c>
      <c r="K146" s="39">
        <f t="shared" si="16"/>
        <v>5358640</v>
      </c>
      <c r="L146" s="7">
        <v>22000</v>
      </c>
      <c r="M146" s="7">
        <v>4000</v>
      </c>
      <c r="N146" s="7">
        <v>0</v>
      </c>
      <c r="O146" s="7">
        <v>0</v>
      </c>
      <c r="P146" s="7">
        <f t="shared" si="17"/>
        <v>1681839.5513053136</v>
      </c>
      <c r="Q146" s="9">
        <f t="shared" si="15"/>
        <v>7815993.1513053132</v>
      </c>
      <c r="S146" s="18">
        <v>2436000</v>
      </c>
      <c r="T146" s="18">
        <v>2922640</v>
      </c>
      <c r="U146" s="18"/>
      <c r="V146" s="18"/>
      <c r="W146" s="18">
        <v>2457353.1513053137</v>
      </c>
      <c r="X146" s="49"/>
    </row>
    <row r="147" spans="1:24" s="15" customFormat="1" ht="54" customHeight="1" x14ac:dyDescent="0.2">
      <c r="A147" s="73" t="s">
        <v>10</v>
      </c>
      <c r="B147" s="74"/>
      <c r="C147" s="74"/>
      <c r="D147" s="75"/>
      <c r="E147" s="24">
        <f>SUM(E79:E146)</f>
        <v>14117</v>
      </c>
      <c r="F147" s="27"/>
      <c r="G147" s="16">
        <f t="shared" ref="G147:O147" si="19">SUM(G79:G146)</f>
        <v>0</v>
      </c>
      <c r="H147" s="16">
        <f t="shared" si="19"/>
        <v>0</v>
      </c>
      <c r="I147" s="16">
        <f t="shared" si="19"/>
        <v>0</v>
      </c>
      <c r="J147" s="16">
        <f t="shared" si="19"/>
        <v>141967670.69000003</v>
      </c>
      <c r="K147" s="16">
        <f t="shared" si="19"/>
        <v>740770400</v>
      </c>
      <c r="L147" s="16">
        <f t="shared" si="19"/>
        <v>2512530</v>
      </c>
      <c r="M147" s="16">
        <f t="shared" si="19"/>
        <v>245350</v>
      </c>
      <c r="N147" s="16">
        <f t="shared" si="19"/>
        <v>0</v>
      </c>
      <c r="O147" s="16">
        <f t="shared" si="19"/>
        <v>0</v>
      </c>
      <c r="P147" s="16">
        <f>SUM(P79:P146)</f>
        <v>204388509.30839357</v>
      </c>
      <c r="Q147" s="16">
        <f>SUM(Q79:Q146)</f>
        <v>1089884459.9983935</v>
      </c>
      <c r="S147" s="19">
        <f t="shared" ref="S147:X147" si="20">SUM(S79:S146)</f>
        <v>367155000</v>
      </c>
      <c r="T147" s="19">
        <f t="shared" si="20"/>
        <v>373613400</v>
      </c>
      <c r="U147" s="19">
        <f t="shared" si="20"/>
        <v>0</v>
      </c>
      <c r="V147" s="19">
        <f t="shared" si="20"/>
        <v>0</v>
      </c>
      <c r="W147" s="19">
        <f t="shared" si="20"/>
        <v>345875139.34839362</v>
      </c>
      <c r="X147" s="19">
        <f t="shared" si="20"/>
        <v>0</v>
      </c>
    </row>
    <row r="148" spans="1:24" x14ac:dyDescent="0.2"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</row>
    <row r="149" spans="1:24" x14ac:dyDescent="0.2">
      <c r="Q149" s="35"/>
    </row>
    <row r="150" spans="1:24" x14ac:dyDescent="0.2">
      <c r="Q150" s="41"/>
    </row>
    <row r="152" spans="1:24" x14ac:dyDescent="0.2">
      <c r="Q152" s="42"/>
    </row>
  </sheetData>
  <mergeCells count="19">
    <mergeCell ref="A147:D147"/>
    <mergeCell ref="Q8:Q9"/>
    <mergeCell ref="A10:A77"/>
    <mergeCell ref="B10:B77"/>
    <mergeCell ref="A78:D78"/>
    <mergeCell ref="A79:A146"/>
    <mergeCell ref="B79:B146"/>
    <mergeCell ref="B8:B9"/>
    <mergeCell ref="C8:D9"/>
    <mergeCell ref="E8:E9"/>
    <mergeCell ref="F8:F9"/>
    <mergeCell ref="G8:I8"/>
    <mergeCell ref="J8:P8"/>
    <mergeCell ref="P7:Q7"/>
    <mergeCell ref="A1:Q1"/>
    <mergeCell ref="A2:Q2"/>
    <mergeCell ref="A3:Q3"/>
    <mergeCell ref="A5:Q5"/>
    <mergeCell ref="A6:Q6"/>
  </mergeCells>
  <pageMargins left="0.59055118110236227" right="0.39370078740157483" top="0.59055118110236227" bottom="0.59055118110236227" header="0" footer="0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таблица 1 ДОУ 2021</vt:lpstr>
      <vt:lpstr>таблица 1 ДОУ 2022</vt:lpstr>
      <vt:lpstr>таблица 1 ДОУ 2023</vt:lpstr>
      <vt:lpstr>Лист2</vt:lpstr>
      <vt:lpstr>Лист3</vt:lpstr>
      <vt:lpstr>'таблица 1 ДОУ 2021'!sub_11000</vt:lpstr>
      <vt:lpstr>'таблица 1 ДОУ 2022'!sub_11000</vt:lpstr>
      <vt:lpstr>'таблица 1 ДОУ 2023'!sub_11000</vt:lpstr>
      <vt:lpstr>'таблица 1 ДОУ 2021'!Область_печати</vt:lpstr>
      <vt:lpstr>'таблица 1 ДОУ 2022'!Область_печати</vt:lpstr>
      <vt:lpstr>'таблица 1 ДОУ 2023'!Область_печати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Муравьева</dc:creator>
  <cp:lastModifiedBy>Бывшева</cp:lastModifiedBy>
  <cp:lastPrinted>2021-01-21T13:45:50Z</cp:lastPrinted>
  <dcterms:created xsi:type="dcterms:W3CDTF">2020-06-29T08:41:14Z</dcterms:created>
  <dcterms:modified xsi:type="dcterms:W3CDTF">2021-01-21T13:46:42Z</dcterms:modified>
</cp:coreProperties>
</file>