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9780" activeTab="2"/>
  </bookViews>
  <sheets>
    <sheet name="таблица 2 СОШ 2021" sheetId="8" r:id="rId1"/>
    <sheet name="таблица 2 СОШ 2022" sheetId="9" r:id="rId2"/>
    <sheet name="таблица 2 СОШ 2023" sheetId="10" r:id="rId3"/>
    <sheet name="Лист2" sheetId="2" r:id="rId4"/>
    <sheet name="Лист3" sheetId="3" r:id="rId5"/>
  </sheets>
  <definedNames>
    <definedName name="sub_11000" localSheetId="0">'таблица 2 СОШ 2021'!#REF!</definedName>
    <definedName name="sub_11000" localSheetId="1">'таблица 2 СОШ 2022'!#REF!</definedName>
    <definedName name="sub_11000" localSheetId="2">'таблица 2 СОШ 2023'!#REF!</definedName>
    <definedName name="_xlnm.Print_Area" localSheetId="0">'таблица 2 СОШ 2021'!$A$1:$Q$147</definedName>
    <definedName name="_xlnm.Print_Area" localSheetId="1">'таблица 2 СОШ 2022'!$A$1:$Q$147</definedName>
    <definedName name="_xlnm.Print_Area" localSheetId="2">'таблица 2 СОШ 2023'!$A$1:$Q$147</definedName>
  </definedNames>
  <calcPr calcId="145621"/>
</workbook>
</file>

<file path=xl/calcChain.xml><?xml version="1.0" encoding="utf-8"?>
<calcChain xmlns="http://schemas.openxmlformats.org/spreadsheetml/2006/main">
  <c r="J55" i="8" l="1"/>
  <c r="Y55" i="10"/>
  <c r="W55" i="10"/>
  <c r="V55" i="10"/>
  <c r="U55" i="10"/>
  <c r="T55" i="10"/>
  <c r="S55" i="10"/>
  <c r="O55" i="10"/>
  <c r="N55" i="10"/>
  <c r="M55" i="10"/>
  <c r="I55" i="10"/>
  <c r="H55" i="10"/>
  <c r="E55" i="10"/>
  <c r="P54" i="10"/>
  <c r="K54" i="10"/>
  <c r="G54" i="10"/>
  <c r="P53" i="10"/>
  <c r="K53" i="10"/>
  <c r="G53" i="10"/>
  <c r="P52" i="10"/>
  <c r="K52" i="10"/>
  <c r="G52" i="10"/>
  <c r="P51" i="10"/>
  <c r="K51" i="10"/>
  <c r="G51" i="10"/>
  <c r="P50" i="10"/>
  <c r="K50" i="10"/>
  <c r="G50" i="10"/>
  <c r="P49" i="10"/>
  <c r="K49" i="10"/>
  <c r="G49" i="10"/>
  <c r="P48" i="10"/>
  <c r="K48" i="10"/>
  <c r="G48" i="10"/>
  <c r="P47" i="10"/>
  <c r="K47" i="10"/>
  <c r="G47" i="10"/>
  <c r="P46" i="10"/>
  <c r="K46" i="10"/>
  <c r="G46" i="10"/>
  <c r="P45" i="10"/>
  <c r="K45" i="10"/>
  <c r="G45" i="10"/>
  <c r="P44" i="10"/>
  <c r="K44" i="10"/>
  <c r="G44" i="10"/>
  <c r="P43" i="10"/>
  <c r="K43" i="10"/>
  <c r="G43" i="10"/>
  <c r="P42" i="10"/>
  <c r="K42" i="10"/>
  <c r="G42" i="10"/>
  <c r="P41" i="10"/>
  <c r="K41" i="10"/>
  <c r="G41" i="10"/>
  <c r="P40" i="10"/>
  <c r="K40" i="10"/>
  <c r="G40" i="10"/>
  <c r="P39" i="10"/>
  <c r="K39" i="10"/>
  <c r="G39" i="10"/>
  <c r="P38" i="10"/>
  <c r="K38" i="10"/>
  <c r="G38" i="10"/>
  <c r="P37" i="10"/>
  <c r="K37" i="10"/>
  <c r="G37" i="10"/>
  <c r="P36" i="10"/>
  <c r="K36" i="10"/>
  <c r="G36" i="10"/>
  <c r="P35" i="10"/>
  <c r="K35" i="10"/>
  <c r="G35" i="10"/>
  <c r="P34" i="10"/>
  <c r="K34" i="10"/>
  <c r="G34" i="10"/>
  <c r="P33" i="10"/>
  <c r="K33" i="10"/>
  <c r="G33" i="10"/>
  <c r="P32" i="10"/>
  <c r="K32" i="10"/>
  <c r="G32" i="10"/>
  <c r="P31" i="10"/>
  <c r="K31" i="10"/>
  <c r="G31" i="10"/>
  <c r="P30" i="10"/>
  <c r="K30" i="10"/>
  <c r="G30" i="10"/>
  <c r="P29" i="10"/>
  <c r="K29" i="10"/>
  <c r="G29" i="10"/>
  <c r="L28" i="10"/>
  <c r="K28" i="10"/>
  <c r="J55" i="10"/>
  <c r="G28" i="10"/>
  <c r="P27" i="10"/>
  <c r="K27" i="10"/>
  <c r="G27" i="10"/>
  <c r="P26" i="10"/>
  <c r="K26" i="10"/>
  <c r="G26" i="10"/>
  <c r="P25" i="10"/>
  <c r="K25" i="10"/>
  <c r="G25" i="10"/>
  <c r="P24" i="10"/>
  <c r="K24" i="10"/>
  <c r="G24" i="10"/>
  <c r="P23" i="10"/>
  <c r="K23" i="10"/>
  <c r="G23" i="10"/>
  <c r="P22" i="10"/>
  <c r="K22" i="10"/>
  <c r="G22" i="10"/>
  <c r="P21" i="10"/>
  <c r="K21" i="10"/>
  <c r="G21" i="10"/>
  <c r="P20" i="10"/>
  <c r="K20" i="10"/>
  <c r="G20" i="10"/>
  <c r="P19" i="10"/>
  <c r="K19" i="10"/>
  <c r="G19" i="10"/>
  <c r="P18" i="10"/>
  <c r="K18" i="10"/>
  <c r="G18" i="10"/>
  <c r="P17" i="10"/>
  <c r="K17" i="10"/>
  <c r="G17" i="10"/>
  <c r="P16" i="10"/>
  <c r="K16" i="10"/>
  <c r="G16" i="10"/>
  <c r="P15" i="10"/>
  <c r="K15" i="10"/>
  <c r="G15" i="10"/>
  <c r="P14" i="10"/>
  <c r="K14" i="10"/>
  <c r="G14" i="10"/>
  <c r="P13" i="10"/>
  <c r="K13" i="10"/>
  <c r="G13" i="10"/>
  <c r="P12" i="10"/>
  <c r="K12" i="10"/>
  <c r="G12" i="10"/>
  <c r="P11" i="10"/>
  <c r="K11" i="10"/>
  <c r="G11" i="10"/>
  <c r="P10" i="10"/>
  <c r="K10" i="10"/>
  <c r="G10" i="10"/>
  <c r="P9" i="10"/>
  <c r="K9" i="10"/>
  <c r="G9" i="10"/>
  <c r="P8" i="10"/>
  <c r="K8" i="10"/>
  <c r="G8" i="10"/>
  <c r="P7" i="10"/>
  <c r="K7" i="10"/>
  <c r="G7" i="10"/>
  <c r="Y55" i="9"/>
  <c r="W55" i="9"/>
  <c r="V55" i="9"/>
  <c r="U55" i="9"/>
  <c r="T55" i="9"/>
  <c r="S55" i="9"/>
  <c r="O55" i="9"/>
  <c r="N55" i="9"/>
  <c r="M55" i="9"/>
  <c r="I55" i="9"/>
  <c r="H55" i="9"/>
  <c r="E55" i="9"/>
  <c r="P54" i="9"/>
  <c r="K54" i="9"/>
  <c r="G54" i="9"/>
  <c r="P53" i="9"/>
  <c r="K53" i="9"/>
  <c r="G53" i="9"/>
  <c r="P52" i="9"/>
  <c r="K52" i="9"/>
  <c r="G52" i="9"/>
  <c r="P51" i="9"/>
  <c r="K51" i="9"/>
  <c r="G51" i="9"/>
  <c r="P50" i="9"/>
  <c r="K50" i="9"/>
  <c r="G50" i="9"/>
  <c r="P49" i="9"/>
  <c r="K49" i="9"/>
  <c r="G49" i="9"/>
  <c r="P48" i="9"/>
  <c r="K48" i="9"/>
  <c r="G48" i="9"/>
  <c r="P47" i="9"/>
  <c r="K47" i="9"/>
  <c r="G47" i="9"/>
  <c r="P46" i="9"/>
  <c r="K46" i="9"/>
  <c r="G46" i="9"/>
  <c r="P45" i="9"/>
  <c r="K45" i="9"/>
  <c r="G45" i="9"/>
  <c r="P44" i="9"/>
  <c r="K44" i="9"/>
  <c r="G44" i="9"/>
  <c r="P43" i="9"/>
  <c r="K43" i="9"/>
  <c r="G43" i="9"/>
  <c r="P42" i="9"/>
  <c r="K42" i="9"/>
  <c r="G42" i="9"/>
  <c r="P41" i="9"/>
  <c r="K41" i="9"/>
  <c r="G41" i="9"/>
  <c r="P40" i="9"/>
  <c r="K40" i="9"/>
  <c r="G40" i="9"/>
  <c r="P39" i="9"/>
  <c r="K39" i="9"/>
  <c r="G39" i="9"/>
  <c r="P38" i="9"/>
  <c r="K38" i="9"/>
  <c r="G38" i="9"/>
  <c r="P37" i="9"/>
  <c r="K37" i="9"/>
  <c r="G37" i="9"/>
  <c r="P36" i="9"/>
  <c r="K36" i="9"/>
  <c r="G36" i="9"/>
  <c r="P35" i="9"/>
  <c r="K35" i="9"/>
  <c r="G35" i="9"/>
  <c r="P34" i="9"/>
  <c r="K34" i="9"/>
  <c r="G34" i="9"/>
  <c r="P33" i="9"/>
  <c r="K33" i="9"/>
  <c r="G33" i="9"/>
  <c r="P32" i="9"/>
  <c r="K32" i="9"/>
  <c r="G32" i="9"/>
  <c r="P31" i="9"/>
  <c r="K31" i="9"/>
  <c r="G31" i="9"/>
  <c r="P30" i="9"/>
  <c r="K30" i="9"/>
  <c r="G30" i="9"/>
  <c r="P29" i="9"/>
  <c r="K29" i="9"/>
  <c r="G29" i="9"/>
  <c r="L28" i="9"/>
  <c r="L55" i="9" s="1"/>
  <c r="K28" i="9"/>
  <c r="J55" i="9"/>
  <c r="G28" i="9"/>
  <c r="P27" i="9"/>
  <c r="K27" i="9"/>
  <c r="G27" i="9"/>
  <c r="P26" i="9"/>
  <c r="K26" i="9"/>
  <c r="G26" i="9"/>
  <c r="P25" i="9"/>
  <c r="K25" i="9"/>
  <c r="G25" i="9"/>
  <c r="P24" i="9"/>
  <c r="K24" i="9"/>
  <c r="G24" i="9"/>
  <c r="P23" i="9"/>
  <c r="K23" i="9"/>
  <c r="G23" i="9"/>
  <c r="P22" i="9"/>
  <c r="K22" i="9"/>
  <c r="G22" i="9"/>
  <c r="P21" i="9"/>
  <c r="K21" i="9"/>
  <c r="G21" i="9"/>
  <c r="P20" i="9"/>
  <c r="K20" i="9"/>
  <c r="G20" i="9"/>
  <c r="P19" i="9"/>
  <c r="K19" i="9"/>
  <c r="G19" i="9"/>
  <c r="P18" i="9"/>
  <c r="K18" i="9"/>
  <c r="G18" i="9"/>
  <c r="P17" i="9"/>
  <c r="K17" i="9"/>
  <c r="G17" i="9"/>
  <c r="P16" i="9"/>
  <c r="K16" i="9"/>
  <c r="G16" i="9"/>
  <c r="P15" i="9"/>
  <c r="K15" i="9"/>
  <c r="G15" i="9"/>
  <c r="P14" i="9"/>
  <c r="K14" i="9"/>
  <c r="G14" i="9"/>
  <c r="P13" i="9"/>
  <c r="K13" i="9"/>
  <c r="G13" i="9"/>
  <c r="P12" i="9"/>
  <c r="K12" i="9"/>
  <c r="G12" i="9"/>
  <c r="P11" i="9"/>
  <c r="K11" i="9"/>
  <c r="G11" i="9"/>
  <c r="P10" i="9"/>
  <c r="K10" i="9"/>
  <c r="G10" i="9"/>
  <c r="P9" i="9"/>
  <c r="K9" i="9"/>
  <c r="G9" i="9"/>
  <c r="P8" i="9"/>
  <c r="K8" i="9"/>
  <c r="G8" i="9"/>
  <c r="P7" i="9"/>
  <c r="K7" i="9"/>
  <c r="G7" i="9"/>
  <c r="Q7" i="9" s="1"/>
  <c r="L55" i="10" l="1"/>
  <c r="P28" i="10"/>
  <c r="P55" i="10" s="1"/>
  <c r="Q9" i="9"/>
  <c r="F9" i="9" s="1"/>
  <c r="Q10" i="9"/>
  <c r="F10" i="9" s="1"/>
  <c r="Q11" i="9"/>
  <c r="F11" i="9" s="1"/>
  <c r="Q12" i="9"/>
  <c r="F12" i="9" s="1"/>
  <c r="Q13" i="9"/>
  <c r="F13" i="9" s="1"/>
  <c r="Q14" i="9"/>
  <c r="F14" i="9" s="1"/>
  <c r="Q15" i="9"/>
  <c r="F15" i="9" s="1"/>
  <c r="Q16" i="9"/>
  <c r="F16" i="9" s="1"/>
  <c r="Q17" i="9"/>
  <c r="F17" i="9" s="1"/>
  <c r="Q18" i="9"/>
  <c r="F18" i="9" s="1"/>
  <c r="Q19" i="9"/>
  <c r="F19" i="9" s="1"/>
  <c r="Q20" i="9"/>
  <c r="F20" i="9" s="1"/>
  <c r="Q21" i="9"/>
  <c r="F21" i="9" s="1"/>
  <c r="Q23" i="9"/>
  <c r="F23" i="9" s="1"/>
  <c r="Q25" i="9"/>
  <c r="F25" i="9" s="1"/>
  <c r="Q27" i="9"/>
  <c r="F27" i="9" s="1"/>
  <c r="Q30" i="9"/>
  <c r="F30" i="9" s="1"/>
  <c r="Q32" i="9"/>
  <c r="F32" i="9" s="1"/>
  <c r="Q34" i="9"/>
  <c r="F34" i="9" s="1"/>
  <c r="Q36" i="9"/>
  <c r="F36" i="9" s="1"/>
  <c r="Q38" i="9"/>
  <c r="F38" i="9" s="1"/>
  <c r="Q39" i="9"/>
  <c r="F39" i="9" s="1"/>
  <c r="Q40" i="9"/>
  <c r="F40" i="9" s="1"/>
  <c r="Q41" i="9"/>
  <c r="F41" i="9" s="1"/>
  <c r="Q42" i="9"/>
  <c r="F42" i="9" s="1"/>
  <c r="Q43" i="9"/>
  <c r="F43" i="9" s="1"/>
  <c r="Q44" i="9"/>
  <c r="F44" i="9" s="1"/>
  <c r="Q46" i="9"/>
  <c r="F46" i="9" s="1"/>
  <c r="Q47" i="9"/>
  <c r="F47" i="9" s="1"/>
  <c r="Q48" i="9"/>
  <c r="F48" i="9" s="1"/>
  <c r="Q49" i="9"/>
  <c r="F49" i="9" s="1"/>
  <c r="Q50" i="9"/>
  <c r="F50" i="9" s="1"/>
  <c r="Q51" i="9"/>
  <c r="F51" i="9" s="1"/>
  <c r="Q52" i="9"/>
  <c r="F52" i="9" s="1"/>
  <c r="Q53" i="9"/>
  <c r="F53" i="9" s="1"/>
  <c r="Q54" i="9"/>
  <c r="F54" i="9" s="1"/>
  <c r="Q7" i="10"/>
  <c r="Q8" i="10"/>
  <c r="F8" i="10" s="1"/>
  <c r="Q9" i="10"/>
  <c r="F9" i="10" s="1"/>
  <c r="Q10" i="10"/>
  <c r="F10" i="10" s="1"/>
  <c r="Q11" i="10"/>
  <c r="F11" i="10" s="1"/>
  <c r="Q12" i="10"/>
  <c r="F12" i="10" s="1"/>
  <c r="Q13" i="10"/>
  <c r="F13" i="10" s="1"/>
  <c r="Q14" i="10"/>
  <c r="F14" i="10" s="1"/>
  <c r="Q15" i="10"/>
  <c r="F15" i="10" s="1"/>
  <c r="Q16" i="10"/>
  <c r="F16" i="10" s="1"/>
  <c r="Q17" i="10"/>
  <c r="F17" i="10" s="1"/>
  <c r="Q18" i="10"/>
  <c r="F18" i="10" s="1"/>
  <c r="Q19" i="10"/>
  <c r="F19" i="10" s="1"/>
  <c r="Q20" i="10"/>
  <c r="F20" i="10" s="1"/>
  <c r="Q21" i="10"/>
  <c r="F21" i="10" s="1"/>
  <c r="Q22" i="10"/>
  <c r="F22" i="10" s="1"/>
  <c r="Q23" i="10"/>
  <c r="F23" i="10" s="1"/>
  <c r="Q24" i="10"/>
  <c r="F24" i="10" s="1"/>
  <c r="Q25" i="10"/>
  <c r="F25" i="10" s="1"/>
  <c r="Q26" i="10"/>
  <c r="F26" i="10" s="1"/>
  <c r="Q27" i="10"/>
  <c r="F27" i="10" s="1"/>
  <c r="Q28" i="10"/>
  <c r="F28" i="10" s="1"/>
  <c r="Q29" i="10"/>
  <c r="F29" i="10" s="1"/>
  <c r="Q30" i="10"/>
  <c r="F30" i="10" s="1"/>
  <c r="Q31" i="10"/>
  <c r="F31" i="10" s="1"/>
  <c r="Q32" i="10"/>
  <c r="F32" i="10" s="1"/>
  <c r="Q33" i="10"/>
  <c r="F33" i="10" s="1"/>
  <c r="Q34" i="10"/>
  <c r="F34" i="10" s="1"/>
  <c r="Q35" i="10"/>
  <c r="F35" i="10" s="1"/>
  <c r="Q36" i="10"/>
  <c r="F36" i="10" s="1"/>
  <c r="Q37" i="10"/>
  <c r="F37" i="10" s="1"/>
  <c r="Q38" i="10"/>
  <c r="F38" i="10" s="1"/>
  <c r="Q39" i="10"/>
  <c r="F39" i="10" s="1"/>
  <c r="Q40" i="10"/>
  <c r="F40" i="10" s="1"/>
  <c r="Q41" i="10"/>
  <c r="F41" i="10" s="1"/>
  <c r="Q42" i="10"/>
  <c r="F42" i="10" s="1"/>
  <c r="Q43" i="10"/>
  <c r="F43" i="10" s="1"/>
  <c r="Q44" i="10"/>
  <c r="F44" i="10" s="1"/>
  <c r="Q45" i="10"/>
  <c r="F45" i="10" s="1"/>
  <c r="Q46" i="10"/>
  <c r="F46" i="10" s="1"/>
  <c r="Q47" i="10"/>
  <c r="F47" i="10" s="1"/>
  <c r="Q48" i="10"/>
  <c r="F48" i="10" s="1"/>
  <c r="Q49" i="10"/>
  <c r="F49" i="10" s="1"/>
  <c r="Q50" i="10"/>
  <c r="F50" i="10" s="1"/>
  <c r="Q51" i="10"/>
  <c r="F51" i="10" s="1"/>
  <c r="Q52" i="10"/>
  <c r="F52" i="10" s="1"/>
  <c r="Q53" i="10"/>
  <c r="F53" i="10" s="1"/>
  <c r="Q54" i="10"/>
  <c r="F54" i="10" s="1"/>
  <c r="K55" i="9"/>
  <c r="Q8" i="9"/>
  <c r="F8" i="9" s="1"/>
  <c r="Q22" i="9"/>
  <c r="F22" i="9" s="1"/>
  <c r="Q24" i="9"/>
  <c r="F24" i="9" s="1"/>
  <c r="Q26" i="9"/>
  <c r="F26" i="9" s="1"/>
  <c r="Q29" i="9"/>
  <c r="F29" i="9" s="1"/>
  <c r="Q31" i="9"/>
  <c r="F31" i="9" s="1"/>
  <c r="Q33" i="9"/>
  <c r="F33" i="9" s="1"/>
  <c r="Q35" i="9"/>
  <c r="F35" i="9" s="1"/>
  <c r="Q37" i="9"/>
  <c r="F37" i="9" s="1"/>
  <c r="Q45" i="9"/>
  <c r="F45" i="9" s="1"/>
  <c r="G55" i="10"/>
  <c r="F7" i="10"/>
  <c r="K55" i="10"/>
  <c r="F7" i="9"/>
  <c r="G55" i="9"/>
  <c r="P28" i="9"/>
  <c r="Q28" i="9" s="1"/>
  <c r="Y55" i="8"/>
  <c r="Y58" i="8" s="1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7" i="8"/>
  <c r="Q55" i="10" l="1"/>
  <c r="F28" i="9"/>
  <c r="Q55" i="9"/>
  <c r="P55" i="9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7" i="8"/>
  <c r="L28" i="8"/>
  <c r="P28" i="8" s="1"/>
  <c r="T55" i="8" l="1"/>
  <c r="U55" i="8"/>
  <c r="V55" i="8"/>
  <c r="W55" i="8"/>
  <c r="W58" i="8" s="1"/>
  <c r="S58" i="10" l="1"/>
  <c r="K8" i="8"/>
  <c r="K9" i="8"/>
  <c r="Q9" i="8" s="1"/>
  <c r="F9" i="8" s="1"/>
  <c r="K10" i="8"/>
  <c r="K11" i="8"/>
  <c r="Q11" i="8" s="1"/>
  <c r="F11" i="8" s="1"/>
  <c r="K12" i="8"/>
  <c r="K13" i="8"/>
  <c r="Q13" i="8" s="1"/>
  <c r="F13" i="8" s="1"/>
  <c r="K14" i="8"/>
  <c r="K15" i="8"/>
  <c r="Q15" i="8" s="1"/>
  <c r="F15" i="8" s="1"/>
  <c r="K16" i="8"/>
  <c r="K17" i="8"/>
  <c r="Q17" i="8" s="1"/>
  <c r="F17" i="8" s="1"/>
  <c r="K18" i="8"/>
  <c r="K19" i="8"/>
  <c r="Q19" i="8" s="1"/>
  <c r="F19" i="8" s="1"/>
  <c r="K20" i="8"/>
  <c r="K21" i="8"/>
  <c r="Q21" i="8" s="1"/>
  <c r="F21" i="8" s="1"/>
  <c r="K22" i="8"/>
  <c r="K23" i="8"/>
  <c r="Q23" i="8" s="1"/>
  <c r="F23" i="8" s="1"/>
  <c r="K24" i="8"/>
  <c r="K25" i="8"/>
  <c r="Q25" i="8" s="1"/>
  <c r="F25" i="8" s="1"/>
  <c r="K26" i="8"/>
  <c r="K27" i="8"/>
  <c r="Q27" i="8" s="1"/>
  <c r="F27" i="8" s="1"/>
  <c r="K28" i="8"/>
  <c r="K29" i="8"/>
  <c r="Q29" i="8" s="1"/>
  <c r="F29" i="8" s="1"/>
  <c r="K30" i="8"/>
  <c r="K31" i="8"/>
  <c r="Q31" i="8" s="1"/>
  <c r="F31" i="8" s="1"/>
  <c r="K32" i="8"/>
  <c r="K33" i="8"/>
  <c r="K34" i="8"/>
  <c r="K35" i="8"/>
  <c r="K36" i="8"/>
  <c r="K37" i="8"/>
  <c r="Q37" i="8" s="1"/>
  <c r="F37" i="8" s="1"/>
  <c r="K38" i="8"/>
  <c r="K39" i="8"/>
  <c r="Q39" i="8" s="1"/>
  <c r="F39" i="8" s="1"/>
  <c r="K40" i="8"/>
  <c r="K41" i="8"/>
  <c r="Q41" i="8" s="1"/>
  <c r="F41" i="8" s="1"/>
  <c r="K42" i="8"/>
  <c r="K43" i="8"/>
  <c r="Q43" i="8" s="1"/>
  <c r="F43" i="8" s="1"/>
  <c r="K44" i="8"/>
  <c r="K45" i="8"/>
  <c r="Q45" i="8" s="1"/>
  <c r="F45" i="8" s="1"/>
  <c r="K46" i="8"/>
  <c r="K47" i="8"/>
  <c r="Q47" i="8" s="1"/>
  <c r="F47" i="8" s="1"/>
  <c r="K48" i="8"/>
  <c r="K49" i="8"/>
  <c r="Q49" i="8" s="1"/>
  <c r="F49" i="8" s="1"/>
  <c r="K50" i="8"/>
  <c r="K51" i="8"/>
  <c r="K52" i="8"/>
  <c r="K53" i="8"/>
  <c r="Q53" i="8" s="1"/>
  <c r="F53" i="8" s="1"/>
  <c r="K54" i="8"/>
  <c r="Q22" i="8"/>
  <c r="F22" i="8" s="1"/>
  <c r="Q30" i="8"/>
  <c r="F30" i="8" s="1"/>
  <c r="Q33" i="8"/>
  <c r="F33" i="8" s="1"/>
  <c r="Q36" i="8"/>
  <c r="F36" i="8" s="1"/>
  <c r="Q51" i="8"/>
  <c r="F51" i="8" s="1"/>
  <c r="K7" i="8"/>
  <c r="S55" i="8"/>
  <c r="P55" i="8"/>
  <c r="O55" i="8"/>
  <c r="N55" i="8"/>
  <c r="M55" i="8"/>
  <c r="L55" i="8"/>
  <c r="I55" i="8"/>
  <c r="E55" i="8"/>
  <c r="Q54" i="8"/>
  <c r="F54" i="8" s="1"/>
  <c r="Q50" i="8"/>
  <c r="F50" i="8" s="1"/>
  <c r="Q48" i="8"/>
  <c r="F48" i="8" s="1"/>
  <c r="Q46" i="8"/>
  <c r="F46" i="8" s="1"/>
  <c r="Q44" i="8"/>
  <c r="F44" i="8" s="1"/>
  <c r="Q42" i="8"/>
  <c r="F42" i="8" s="1"/>
  <c r="Q40" i="8"/>
  <c r="F40" i="8" s="1"/>
  <c r="Q38" i="8"/>
  <c r="F38" i="8" s="1"/>
  <c r="Q35" i="8"/>
  <c r="F35" i="8" s="1"/>
  <c r="Q34" i="8"/>
  <c r="F34" i="8" s="1"/>
  <c r="Q32" i="8"/>
  <c r="F32" i="8" s="1"/>
  <c r="Q28" i="8"/>
  <c r="F28" i="8" s="1"/>
  <c r="H55" i="8"/>
  <c r="Q24" i="8"/>
  <c r="F24" i="8" s="1"/>
  <c r="Q20" i="8"/>
  <c r="F20" i="8" s="1"/>
  <c r="Q18" i="8"/>
  <c r="F18" i="8" s="1"/>
  <c r="Q16" i="8"/>
  <c r="F16" i="8" s="1"/>
  <c r="Q14" i="8"/>
  <c r="F14" i="8" s="1"/>
  <c r="Q12" i="8"/>
  <c r="F12" i="8" s="1"/>
  <c r="Q10" i="8"/>
  <c r="F10" i="8" s="1"/>
  <c r="Q8" i="8"/>
  <c r="F8" i="8" s="1"/>
  <c r="K55" i="8" l="1"/>
  <c r="Q7" i="8"/>
  <c r="F7" i="8" s="1"/>
  <c r="Q26" i="8"/>
  <c r="F26" i="8" s="1"/>
  <c r="Q52" i="8"/>
  <c r="F52" i="8" s="1"/>
  <c r="G55" i="8"/>
  <c r="S58" i="9"/>
  <c r="Q55" i="8" l="1"/>
</calcChain>
</file>

<file path=xl/sharedStrings.xml><?xml version="1.0" encoding="utf-8"?>
<sst xmlns="http://schemas.openxmlformats.org/spreadsheetml/2006/main" count="239" uniqueCount="83">
  <si>
    <t>N</t>
  </si>
  <si>
    <t>п/п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</si>
  <si>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</si>
  <si>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</si>
  <si>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</si>
  <si>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Наименование учреждения</t>
  </si>
  <si>
    <t>Всего:</t>
  </si>
  <si>
    <t>Реализация основных общеобразовательных программ начального общего образования</t>
  </si>
  <si>
    <t xml:space="preserve">Муниципальное общеобразовательное учреждение -Прогимназия № 48 </t>
  </si>
  <si>
    <t>Реализация основных общеобразовательных программ основного общего</t>
  </si>
  <si>
    <t>Муниципальное общеобразовательное учреждение Ульянинская основная общеобразовательная школа</t>
  </si>
  <si>
    <t>Муниципальное общеобразовательное учреждение Никоновская основная общеобразовательная школа</t>
  </si>
  <si>
    <t>Муниципальное общеобразовательное учреждение основная общеобразовательная школа №18 пос. РАОС</t>
  </si>
  <si>
    <t>Муниципальное общеобразовательное учреждение Зюзинская основная общеобразовательная школа</t>
  </si>
  <si>
    <t>Муниципальное общеобразовательное учреждение Новосельская основная общеобразовательная школа</t>
  </si>
  <si>
    <t>Муниципальное общеобразовательное учреждение "Быковская основная общеобразовательная школа №16"</t>
  </si>
  <si>
    <t>Муниципальное общеобразовательное учреждение Ильинская основная общеобразовательная школа № 17</t>
  </si>
  <si>
    <t>Муниципальное общеобразовательное учреждение Кузяевская основная общеобразовательная школа</t>
  </si>
  <si>
    <t>Муниципальное общеобразовательное учреждение "Раменская общеобразовательная  школа-интернат для обучающихся с ограниченными возможностями здоровья"</t>
  </si>
  <si>
    <t>Муниципальное общеобразовательное учреждение "Удельнинская общеобразовательная школа-интернат для обучающихся с ограниченными возможностями здоровья"</t>
  </si>
  <si>
    <t>Муниципальное общеобразовательное учреждение "Юровская бщеобразовательная  школа-интернат для обучающихся с ограниченными возможностями здоровья"</t>
  </si>
  <si>
    <t>Реализация основных общеобразовательных программ среднего общего образования</t>
  </si>
  <si>
    <t>Муниципальное общеобразовательное учреждение "Гимназия г. Раменское"</t>
  </si>
  <si>
    <t>Муниципальное общеобразовательное учреждение - Гимназия № 2 г. Раменское</t>
  </si>
  <si>
    <t>Муниципальное общеобразовательное учреждение Удельнинская гимназия</t>
  </si>
  <si>
    <t>Муниципальное общеобразовательное учреждение Раменская средняя общеобразовательная школа №1 с углубленным изучением отдельных предметов</t>
  </si>
  <si>
    <t>Муниципальное общеобразовательное учреждение Раменская средняя общеобразовательная школа №21 с углубленным изучением отдельных предметов</t>
  </si>
  <si>
    <t>Муниципальное общеобразовательное учреждение средняя общеобразовательная школа № 22 с углубленным изучением отдельных предметов</t>
  </si>
  <si>
    <t>Муниципальное общеобразовательное учреждение Ново-Харитоновская средняя общеобразовательная школа № 10 с углубленным изучением отдельных предметов</t>
  </si>
  <si>
    <t>Муниципальное общеобразовательное учреждение Гжельская средняя общеобразовательная школа с изучением предметов художественно-эстетического цикла</t>
  </si>
  <si>
    <t>Муниципальное общеобразовательное учреждение Раменская средняя общеобразовательная школа № 4</t>
  </si>
  <si>
    <t>Муниципальное общеобразовательное учреждение Раменская средняя общеобразовательная школа № 5</t>
  </si>
  <si>
    <t>Муниципальное общеобразовательное учреждение Раменская средняя общеобразовательная школа №6</t>
  </si>
  <si>
    <t>Муниципальное общеобразовательное учреждение Раменская средняя общеобразовательная школа № 8</t>
  </si>
  <si>
    <t>Муниципальное общеобразовательное учреждение Раменская средняя общеобразовательная школа № 19</t>
  </si>
  <si>
    <t>Муниципальное общеобразовательное учреждение Быковская средняя общеобразовательная школа №14</t>
  </si>
  <si>
    <t>Муниципальное общеобразовательное учреждение Быковская средняя общеобразовательная школа № 15</t>
  </si>
  <si>
    <t>Муниципальное общеобразовательное учреждение Ильинская средняя общеобразовательная школа № 25</t>
  </si>
  <si>
    <t>Муниципальное общеобразовательное учреждение "Ильинская средняя общеобразовательная школа №26"</t>
  </si>
  <si>
    <t>Муниципальное общеобразовательное учреждение Кратовская средняя общеобразовательная школа № 28</t>
  </si>
  <si>
    <t>Муниципальное общеобразовательное учреждение Родниковская средняя общеобразовательная школа № 32</t>
  </si>
  <si>
    <t>Муниципальное общеобразовательное учреждение Удельнинская средняя общеобразовательная школа № 34</t>
  </si>
  <si>
    <t>Муниципальное общеобразовательное учреждение Кратовская средняя общеобразовательная школа № 98</t>
  </si>
  <si>
    <t>Муниципальное общеобразовательное учреждение Власовская средняя общеобразовательная школа №13</t>
  </si>
  <si>
    <t>Муниципальное общеобразовательное учреждение Речицкая средняя общеобразовательная школа</t>
  </si>
  <si>
    <t>Муниципальное общеобразовательное учреждение Юровская средняя общеобразовательная школа</t>
  </si>
  <si>
    <t>Муниципальное общеобразовательное учреждение Клишевская средняя общеобразовательная школа № 12</t>
  </si>
  <si>
    <t>Муниципальное общеобразовательное учреждение Рыболовская средняя общеобразовательная школа</t>
  </si>
  <si>
    <t>Муниципальное общеобразовательное учреждение Никитская средняя общеобразовательна школа</t>
  </si>
  <si>
    <t>Муниципальное общеобразовательное учреждение Заворовская средняя общеобразовательная школа</t>
  </si>
  <si>
    <t>Муниципальное общеобразовательное учреждение Ганусовская средняя общеобразовательная школа</t>
  </si>
  <si>
    <t>Муниципальное общеобразовательное учреждение Софьинская средняя общеобразовательная школа</t>
  </si>
  <si>
    <t>Муниципальное общеобразовательное учреждение Чулковская средняя общеобразовательная школа №20</t>
  </si>
  <si>
    <t>Муниципальное общеобразовательное учреждение "Островецкая средняя общеобразовательная школа"</t>
  </si>
  <si>
    <t>Муниципальное общеобразовательное учреждение Константиновская средняя общеобразовательная школа</t>
  </si>
  <si>
    <t>Муниципальное общеобразовательное учреждение средняя общеобразовательная школа № 11 пос. Дружба</t>
  </si>
  <si>
    <t>Муниципальное общеобразовательное учреждение Дергаевская средняя общеобразовательная школа № 23</t>
  </si>
  <si>
    <t>Муниципальное общеобразовательное учреждение Раменская средняя общеобразовательная школа № 9</t>
  </si>
  <si>
    <t>Таблица 2</t>
  </si>
  <si>
    <t>Реализация основных общеобразовательных программ среднего общего, дошкольного образования</t>
  </si>
  <si>
    <t>Наименование услуги</t>
  </si>
  <si>
    <t>Объем муниципальной услуги, ед.</t>
  </si>
  <si>
    <t>Норматив (на ед.услуги), руб.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</si>
  <si>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</si>
  <si>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</si>
  <si>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Сумма финансового обеспечения выполнения муниципального задания, руб.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</si>
  <si>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</si>
  <si>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</si>
  <si>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</si>
  <si>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</si>
  <si>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</si>
  <si>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</si>
  <si>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</si>
  <si>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Расчет</t>
  </si>
  <si>
    <t>пед</t>
  </si>
  <si>
    <t>прочие</t>
  </si>
  <si>
    <t>мз</t>
  </si>
  <si>
    <t>кл.рук</t>
  </si>
  <si>
    <t>базовых нормативов затрат на услугу на 2021 год</t>
  </si>
  <si>
    <t>базовых нормативов затрат на услугу на 2022 год</t>
  </si>
  <si>
    <t>базовых нормативов затрат на услугу на 2023 год</t>
  </si>
  <si>
    <t>мол.спец</t>
  </si>
  <si>
    <t>мз зп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</si>
</sst>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26282F"/>
      <name val="Times New Roman"/>
      <family val="1"/>
      <charset val="204"/>
    </font>
    <font>
      <b/>
      <sz val="9"/>
      <color rgb="FF2628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49" fontId="4" fillId="0" borderId="10" xfId="0" applyNumberFormat="1" applyFont="1" applyFill="1" applyBorder="1" applyAlignment="1">
      <alignment vertical="top" wrapText="1"/>
    </xf>
    <xf numFmtId="2" fontId="4" fillId="0" borderId="10" xfId="0" applyNumberFormat="1" applyFont="1" applyFill="1" applyBorder="1" applyAlignment="1">
      <alignment vertical="top" wrapText="1"/>
    </xf>
    <xf numFmtId="4" fontId="3" fillId="0" borderId="10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vertical="top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3" xfId="1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2" fillId="0" borderId="15" xfId="1" applyNumberFormat="1" applyFont="1" applyFill="1" applyBorder="1" applyAlignment="1">
      <alignment horizontal="right" vertical="center"/>
    </xf>
    <xf numFmtId="4" fontId="2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5" fillId="0" borderId="0" xfId="0" applyFont="1" applyFill="1" applyAlignment="1"/>
    <xf numFmtId="0" fontId="3" fillId="0" borderId="0" xfId="0" applyFont="1"/>
    <xf numFmtId="0" fontId="3" fillId="0" borderId="0" xfId="0" applyFont="1" applyFill="1" applyAlignment="1">
      <alignment horizontal="justify"/>
    </xf>
    <xf numFmtId="4" fontId="3" fillId="0" borderId="13" xfId="0" applyNumberFormat="1" applyFont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" fontId="3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2" borderId="0" xfId="0" applyNumberFormat="1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/>
    </xf>
    <xf numFmtId="0" fontId="2" fillId="0" borderId="1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164" fontId="5" fillId="0" borderId="0" xfId="0" applyNumberFormat="1" applyFont="1" applyFill="1" applyAlignment="1"/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2" fillId="0" borderId="16" xfId="1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0" fontId="3" fillId="0" borderId="17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opLeftCell="B1" zoomScaleNormal="100" workbookViewId="0">
      <selection activeCell="C5" sqref="C5:D6"/>
    </sheetView>
  </sheetViews>
  <sheetFormatPr defaultColWidth="9.140625" defaultRowHeight="12" x14ac:dyDescent="0.2"/>
  <cols>
    <col min="1" max="1" width="3.85546875" style="16" customWidth="1"/>
    <col min="2" max="2" width="11.140625" style="16" customWidth="1"/>
    <col min="3" max="3" width="4.85546875" style="16" customWidth="1"/>
    <col min="4" max="4" width="27" style="16" customWidth="1"/>
    <col min="5" max="5" width="9.42578125" style="16" customWidth="1"/>
    <col min="6" max="6" width="10" style="18" customWidth="1"/>
    <col min="7" max="7" width="14" style="16" customWidth="1"/>
    <col min="8" max="8" width="12.85546875" style="16" customWidth="1"/>
    <col min="9" max="9" width="13.140625" style="16" customWidth="1"/>
    <col min="10" max="10" width="13.85546875" style="16" customWidth="1"/>
    <col min="11" max="12" width="12.140625" style="16" customWidth="1"/>
    <col min="13" max="13" width="12.5703125" style="16" customWidth="1"/>
    <col min="14" max="16" width="13.85546875" style="16" customWidth="1"/>
    <col min="17" max="17" width="14.28515625" style="16" customWidth="1"/>
    <col min="18" max="18" width="9.140625" style="16" customWidth="1"/>
    <col min="19" max="19" width="13.140625" style="27" hidden="1" customWidth="1"/>
    <col min="20" max="21" width="13.140625" style="29" hidden="1" customWidth="1"/>
    <col min="22" max="22" width="13.140625" style="27" hidden="1" customWidth="1"/>
    <col min="23" max="24" width="10.85546875" style="29" hidden="1" customWidth="1"/>
    <col min="25" max="25" width="12.28515625" style="27" hidden="1" customWidth="1"/>
    <col min="26" max="26" width="10.85546875" style="27" bestFit="1" customWidth="1"/>
    <col min="27" max="35" width="9.140625" style="27"/>
    <col min="36" max="16384" width="9.140625" style="16"/>
  </cols>
  <sheetData>
    <row r="1" spans="1:25" x14ac:dyDescent="0.2">
      <c r="A1" s="17"/>
      <c r="B1" s="17"/>
      <c r="C1" s="17"/>
      <c r="D1" s="17"/>
      <c r="E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5" x14ac:dyDescent="0.2">
      <c r="A2" s="43" t="s">
        <v>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5" x14ac:dyDescent="0.2">
      <c r="A3" s="43" t="s">
        <v>78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5" ht="12.75" thickBot="1" x14ac:dyDescent="0.25">
      <c r="A4" s="19"/>
      <c r="P4" s="42" t="s">
        <v>58</v>
      </c>
      <c r="Q4" s="42"/>
    </row>
    <row r="5" spans="1:25" ht="33.75" customHeight="1" thickBot="1" x14ac:dyDescent="0.25">
      <c r="A5" s="24" t="s">
        <v>0</v>
      </c>
      <c r="B5" s="46" t="s">
        <v>60</v>
      </c>
      <c r="C5" s="48" t="s">
        <v>5</v>
      </c>
      <c r="D5" s="49"/>
      <c r="E5" s="46" t="s">
        <v>61</v>
      </c>
      <c r="F5" s="52" t="s">
        <v>62</v>
      </c>
      <c r="G5" s="60" t="s">
        <v>63</v>
      </c>
      <c r="H5" s="60"/>
      <c r="I5" s="61"/>
      <c r="J5" s="62" t="s">
        <v>64</v>
      </c>
      <c r="K5" s="60"/>
      <c r="L5" s="60"/>
      <c r="M5" s="60"/>
      <c r="N5" s="60"/>
      <c r="O5" s="60"/>
      <c r="P5" s="61"/>
      <c r="Q5" s="54" t="s">
        <v>65</v>
      </c>
    </row>
    <row r="6" spans="1:25" ht="163.5" customHeight="1" thickBot="1" x14ac:dyDescent="0.25">
      <c r="A6" s="25" t="s">
        <v>1</v>
      </c>
      <c r="B6" s="47"/>
      <c r="C6" s="50"/>
      <c r="D6" s="51"/>
      <c r="E6" s="47"/>
      <c r="F6" s="53"/>
      <c r="G6" s="26" t="s">
        <v>66</v>
      </c>
      <c r="H6" s="26" t="s">
        <v>67</v>
      </c>
      <c r="I6" s="26" t="s">
        <v>68</v>
      </c>
      <c r="J6" s="36" t="s">
        <v>69</v>
      </c>
      <c r="K6" s="26" t="s">
        <v>2</v>
      </c>
      <c r="L6" s="26" t="s">
        <v>70</v>
      </c>
      <c r="M6" s="26" t="s">
        <v>71</v>
      </c>
      <c r="N6" s="26" t="s">
        <v>3</v>
      </c>
      <c r="O6" s="26" t="s">
        <v>4</v>
      </c>
      <c r="P6" s="26" t="s">
        <v>72</v>
      </c>
      <c r="Q6" s="55"/>
      <c r="S6" s="27" t="s">
        <v>74</v>
      </c>
      <c r="T6" s="29" t="s">
        <v>77</v>
      </c>
      <c r="U6" s="29" t="s">
        <v>81</v>
      </c>
      <c r="V6" s="27" t="s">
        <v>75</v>
      </c>
      <c r="W6" s="29" t="s">
        <v>82</v>
      </c>
      <c r="Y6" s="27" t="s">
        <v>76</v>
      </c>
    </row>
    <row r="7" spans="1:25" ht="112.5" customHeight="1" x14ac:dyDescent="0.2">
      <c r="A7" s="5">
        <v>1</v>
      </c>
      <c r="B7" s="23" t="s">
        <v>7</v>
      </c>
      <c r="C7" s="9">
        <v>1</v>
      </c>
      <c r="D7" s="10" t="s">
        <v>8</v>
      </c>
      <c r="E7" s="30">
        <v>267</v>
      </c>
      <c r="F7" s="20">
        <f>Q7/E7</f>
        <v>225065.03375832591</v>
      </c>
      <c r="G7" s="12">
        <f>S7+U7+T7</f>
        <v>30099880</v>
      </c>
      <c r="H7" s="13">
        <v>370000</v>
      </c>
      <c r="I7" s="11"/>
      <c r="J7" s="11">
        <v>3670716.79</v>
      </c>
      <c r="K7" s="11">
        <f t="shared" ref="K7:K54" si="0">V7+W7</f>
        <v>17428236.338641666</v>
      </c>
      <c r="L7" s="11">
        <v>43600</v>
      </c>
      <c r="M7" s="11">
        <v>10000</v>
      </c>
      <c r="N7" s="11">
        <v>0</v>
      </c>
      <c r="O7" s="11">
        <v>0</v>
      </c>
      <c r="P7" s="11">
        <f>Y7-O7-N7-M7-L7-J7</f>
        <v>8469930.8848313577</v>
      </c>
      <c r="Q7" s="11">
        <f t="shared" ref="Q7:Q38" si="1">SUM(G7:P7)</f>
        <v>60092364.013473019</v>
      </c>
      <c r="S7" s="27">
        <v>29527000</v>
      </c>
      <c r="T7" s="29">
        <v>312480</v>
      </c>
      <c r="U7" s="29">
        <v>260400</v>
      </c>
      <c r="V7" s="27">
        <v>9609000</v>
      </c>
      <c r="W7" s="29">
        <v>7819236.338641664</v>
      </c>
      <c r="Y7" s="27">
        <v>12194247.674831357</v>
      </c>
    </row>
    <row r="8" spans="1:25" ht="54" customHeight="1" x14ac:dyDescent="0.2">
      <c r="A8" s="56">
        <v>2</v>
      </c>
      <c r="B8" s="57" t="s">
        <v>9</v>
      </c>
      <c r="C8" s="9">
        <v>2</v>
      </c>
      <c r="D8" s="10" t="s">
        <v>10</v>
      </c>
      <c r="E8" s="31">
        <v>166</v>
      </c>
      <c r="F8" s="20">
        <f t="shared" ref="F8:F54" si="2">Q8/E8</f>
        <v>132641.01597618373</v>
      </c>
      <c r="G8" s="12">
        <f t="shared" ref="G8:G54" si="3">S8+U8+T8</f>
        <v>12433180</v>
      </c>
      <c r="H8" s="13">
        <v>375000</v>
      </c>
      <c r="I8" s="11"/>
      <c r="J8" s="11">
        <v>1686268.6</v>
      </c>
      <c r="K8" s="11">
        <f t="shared" si="0"/>
        <v>4184996.7927745604</v>
      </c>
      <c r="L8" s="11">
        <v>97000</v>
      </c>
      <c r="M8" s="11">
        <v>0</v>
      </c>
      <c r="N8" s="11">
        <v>0</v>
      </c>
      <c r="O8" s="11">
        <v>0</v>
      </c>
      <c r="P8" s="11">
        <f t="shared" ref="P8:P54" si="4">Y8-O8-N8-M8-L8-J8</f>
        <v>3241963.2592719379</v>
      </c>
      <c r="Q8" s="11">
        <f t="shared" si="1"/>
        <v>22018408.652046498</v>
      </c>
      <c r="S8" s="27">
        <v>11665000</v>
      </c>
      <c r="T8" s="29">
        <v>703080</v>
      </c>
      <c r="U8" s="29">
        <v>65100</v>
      </c>
      <c r="V8" s="27">
        <v>4066000</v>
      </c>
      <c r="W8" s="29">
        <v>118996.7927745605</v>
      </c>
      <c r="Y8" s="27">
        <v>5025231.859271938</v>
      </c>
    </row>
    <row r="9" spans="1:25" ht="54" customHeight="1" x14ac:dyDescent="0.2">
      <c r="A9" s="56"/>
      <c r="B9" s="57"/>
      <c r="C9" s="1">
        <v>3</v>
      </c>
      <c r="D9" s="4" t="s">
        <v>11</v>
      </c>
      <c r="E9" s="31">
        <v>160</v>
      </c>
      <c r="F9" s="20">
        <f t="shared" si="2"/>
        <v>173866.60694490196</v>
      </c>
      <c r="G9" s="12">
        <f t="shared" si="3"/>
        <v>13586180</v>
      </c>
      <c r="H9" s="8">
        <v>363000</v>
      </c>
      <c r="I9" s="2"/>
      <c r="J9" s="2">
        <v>1793036.02</v>
      </c>
      <c r="K9" s="11">
        <f t="shared" si="0"/>
        <v>5769994.5604372332</v>
      </c>
      <c r="L9" s="2">
        <v>142000</v>
      </c>
      <c r="M9" s="2">
        <v>50000</v>
      </c>
      <c r="N9" s="2">
        <v>0</v>
      </c>
      <c r="O9" s="2">
        <v>0</v>
      </c>
      <c r="P9" s="11">
        <f t="shared" si="4"/>
        <v>6114446.5307470802</v>
      </c>
      <c r="Q9" s="2">
        <f t="shared" si="1"/>
        <v>27818657.111184314</v>
      </c>
      <c r="S9" s="27">
        <v>12818000</v>
      </c>
      <c r="T9" s="29">
        <v>703080</v>
      </c>
      <c r="U9" s="29">
        <v>65100</v>
      </c>
      <c r="V9" s="27">
        <v>5532000</v>
      </c>
      <c r="W9" s="29">
        <v>237994.56043723342</v>
      </c>
      <c r="Y9" s="27">
        <v>8099482.5507470807</v>
      </c>
    </row>
    <row r="10" spans="1:25" ht="54" customHeight="1" x14ac:dyDescent="0.2">
      <c r="A10" s="56"/>
      <c r="B10" s="57"/>
      <c r="C10" s="1">
        <v>4</v>
      </c>
      <c r="D10" s="4" t="s">
        <v>12</v>
      </c>
      <c r="E10" s="31">
        <v>215</v>
      </c>
      <c r="F10" s="20">
        <f t="shared" si="2"/>
        <v>113963.42978430103</v>
      </c>
      <c r="G10" s="12">
        <f t="shared" si="3"/>
        <v>15656080</v>
      </c>
      <c r="H10" s="8">
        <v>473000</v>
      </c>
      <c r="I10" s="2"/>
      <c r="J10" s="2">
        <v>1488178.82</v>
      </c>
      <c r="K10" s="11">
        <f t="shared" si="0"/>
        <v>4045863.0968037094</v>
      </c>
      <c r="L10" s="2">
        <v>146300</v>
      </c>
      <c r="M10" s="2">
        <v>5000</v>
      </c>
      <c r="N10" s="2">
        <v>0</v>
      </c>
      <c r="O10" s="2">
        <v>0</v>
      </c>
      <c r="P10" s="11">
        <f t="shared" si="4"/>
        <v>2687715.4868210098</v>
      </c>
      <c r="Q10" s="2">
        <f t="shared" si="1"/>
        <v>24502137.403624721</v>
      </c>
      <c r="S10" s="27">
        <v>14953000</v>
      </c>
      <c r="T10" s="29">
        <v>703080</v>
      </c>
      <c r="V10" s="27">
        <v>3911000</v>
      </c>
      <c r="W10" s="29">
        <v>134863.0968037094</v>
      </c>
      <c r="Y10" s="27">
        <v>4327194.3068210101</v>
      </c>
    </row>
    <row r="11" spans="1:25" ht="54" customHeight="1" x14ac:dyDescent="0.2">
      <c r="A11" s="56"/>
      <c r="B11" s="57"/>
      <c r="C11" s="1">
        <v>5</v>
      </c>
      <c r="D11" s="4" t="s">
        <v>13</v>
      </c>
      <c r="E11" s="31">
        <v>176</v>
      </c>
      <c r="F11" s="20">
        <f t="shared" si="2"/>
        <v>122645.5910187757</v>
      </c>
      <c r="G11" s="12">
        <f t="shared" si="3"/>
        <v>13292180</v>
      </c>
      <c r="H11" s="8">
        <v>395000</v>
      </c>
      <c r="I11" s="2"/>
      <c r="J11" s="2">
        <v>403798.11</v>
      </c>
      <c r="K11" s="11">
        <f t="shared" si="0"/>
        <v>4809975.0345234945</v>
      </c>
      <c r="L11" s="2">
        <v>206550</v>
      </c>
      <c r="M11" s="2">
        <v>10000</v>
      </c>
      <c r="N11" s="2">
        <v>0</v>
      </c>
      <c r="O11" s="2">
        <v>0</v>
      </c>
      <c r="P11" s="11">
        <f t="shared" si="4"/>
        <v>2468120.874781026</v>
      </c>
      <c r="Q11" s="2">
        <f t="shared" si="1"/>
        <v>21585624.019304521</v>
      </c>
      <c r="S11" s="27">
        <v>12524000</v>
      </c>
      <c r="T11" s="29">
        <v>703080</v>
      </c>
      <c r="U11" s="29">
        <v>65100</v>
      </c>
      <c r="V11" s="27">
        <v>3739000</v>
      </c>
      <c r="W11" s="29">
        <v>1070975.0345234943</v>
      </c>
      <c r="Y11" s="27">
        <v>3088468.9847810259</v>
      </c>
    </row>
    <row r="12" spans="1:25" ht="54" customHeight="1" x14ac:dyDescent="0.2">
      <c r="A12" s="56"/>
      <c r="B12" s="57"/>
      <c r="C12" s="1">
        <v>6</v>
      </c>
      <c r="D12" s="4" t="s">
        <v>14</v>
      </c>
      <c r="E12" s="31">
        <v>356</v>
      </c>
      <c r="F12" s="20">
        <f t="shared" si="2"/>
        <v>89202.328216250098</v>
      </c>
      <c r="G12" s="12">
        <f t="shared" si="3"/>
        <v>21161200</v>
      </c>
      <c r="H12" s="8">
        <v>814000</v>
      </c>
      <c r="I12" s="2"/>
      <c r="J12" s="2">
        <v>1409814.12</v>
      </c>
      <c r="K12" s="11">
        <f t="shared" si="0"/>
        <v>5057727.1684955312</v>
      </c>
      <c r="L12" s="2">
        <v>121000</v>
      </c>
      <c r="M12" s="2">
        <v>10000</v>
      </c>
      <c r="N12" s="2">
        <v>0</v>
      </c>
      <c r="O12" s="2">
        <v>0</v>
      </c>
      <c r="P12" s="11">
        <f t="shared" si="4"/>
        <v>3182287.5564895021</v>
      </c>
      <c r="Q12" s="2">
        <f t="shared" si="1"/>
        <v>31756028.844985034</v>
      </c>
      <c r="S12" s="27">
        <v>19729000</v>
      </c>
      <c r="T12" s="29">
        <v>1171800</v>
      </c>
      <c r="U12" s="29">
        <v>260400</v>
      </c>
      <c r="V12" s="27">
        <v>4788000</v>
      </c>
      <c r="W12" s="29">
        <v>269727.16849553119</v>
      </c>
      <c r="Y12" s="27">
        <v>4723101.6764895022</v>
      </c>
    </row>
    <row r="13" spans="1:25" ht="54" customHeight="1" x14ac:dyDescent="0.2">
      <c r="A13" s="56"/>
      <c r="B13" s="57"/>
      <c r="C13" s="1">
        <v>7</v>
      </c>
      <c r="D13" s="4" t="s">
        <v>15</v>
      </c>
      <c r="E13" s="31">
        <v>211</v>
      </c>
      <c r="F13" s="20">
        <f t="shared" si="2"/>
        <v>111544.77608054774</v>
      </c>
      <c r="G13" s="12">
        <f t="shared" si="3"/>
        <v>15363320</v>
      </c>
      <c r="H13" s="8">
        <v>465000</v>
      </c>
      <c r="I13" s="2"/>
      <c r="J13" s="2">
        <v>1097193.03</v>
      </c>
      <c r="K13" s="11">
        <f t="shared" si="0"/>
        <v>3619997.7676626728</v>
      </c>
      <c r="L13" s="2">
        <v>211900</v>
      </c>
      <c r="M13" s="2">
        <v>20000</v>
      </c>
      <c r="N13" s="2">
        <v>0</v>
      </c>
      <c r="O13" s="2">
        <v>0</v>
      </c>
      <c r="P13" s="11">
        <f t="shared" si="4"/>
        <v>2758536.9553328957</v>
      </c>
      <c r="Q13" s="2">
        <f t="shared" si="1"/>
        <v>23535947.752995573</v>
      </c>
      <c r="S13" s="27">
        <v>14504000</v>
      </c>
      <c r="T13" s="29">
        <v>859320</v>
      </c>
      <c r="V13" s="27">
        <v>3501000</v>
      </c>
      <c r="W13" s="29">
        <v>118997.76766267291</v>
      </c>
      <c r="Y13" s="27">
        <v>4087629.985332896</v>
      </c>
    </row>
    <row r="14" spans="1:25" ht="54" customHeight="1" x14ac:dyDescent="0.2">
      <c r="A14" s="56"/>
      <c r="B14" s="57"/>
      <c r="C14" s="1">
        <v>8</v>
      </c>
      <c r="D14" s="4" t="s">
        <v>16</v>
      </c>
      <c r="E14" s="31">
        <v>134</v>
      </c>
      <c r="F14" s="20">
        <f t="shared" si="2"/>
        <v>131044.1416963449</v>
      </c>
      <c r="G14" s="12">
        <f t="shared" si="3"/>
        <v>10979280</v>
      </c>
      <c r="H14" s="8">
        <v>294000</v>
      </c>
      <c r="I14" s="2"/>
      <c r="J14" s="2">
        <v>856013.89</v>
      </c>
      <c r="K14" s="11">
        <f t="shared" si="0"/>
        <v>2753729.4008328584</v>
      </c>
      <c r="L14" s="2">
        <v>81000</v>
      </c>
      <c r="M14" s="2">
        <v>25000</v>
      </c>
      <c r="N14" s="2">
        <v>0</v>
      </c>
      <c r="O14" s="2">
        <v>0</v>
      </c>
      <c r="P14" s="11">
        <f t="shared" si="4"/>
        <v>2570891.6964773578</v>
      </c>
      <c r="Q14" s="2">
        <f t="shared" si="1"/>
        <v>17559914.987310216</v>
      </c>
      <c r="S14" s="27">
        <v>10146000</v>
      </c>
      <c r="T14" s="29">
        <v>703080</v>
      </c>
      <c r="U14" s="29">
        <v>130200</v>
      </c>
      <c r="V14" s="27">
        <v>2603000</v>
      </c>
      <c r="W14" s="29">
        <v>150729.40083285831</v>
      </c>
      <c r="Y14" s="27">
        <v>3532905.5864773579</v>
      </c>
    </row>
    <row r="15" spans="1:25" ht="54" customHeight="1" x14ac:dyDescent="0.2">
      <c r="A15" s="56"/>
      <c r="B15" s="57"/>
      <c r="C15" s="1">
        <v>9</v>
      </c>
      <c r="D15" s="4" t="s">
        <v>17</v>
      </c>
      <c r="E15" s="31">
        <v>188</v>
      </c>
      <c r="F15" s="20">
        <f t="shared" si="2"/>
        <v>141040.92219737344</v>
      </c>
      <c r="G15" s="12">
        <f t="shared" si="3"/>
        <v>14728380</v>
      </c>
      <c r="H15" s="8">
        <v>417000</v>
      </c>
      <c r="I15" s="2"/>
      <c r="J15" s="2">
        <v>2448425.09</v>
      </c>
      <c r="K15" s="11">
        <f t="shared" si="0"/>
        <v>4808860.8644663822</v>
      </c>
      <c r="L15" s="2">
        <v>230500</v>
      </c>
      <c r="M15" s="2">
        <v>15000</v>
      </c>
      <c r="N15" s="2">
        <v>0</v>
      </c>
      <c r="O15" s="2">
        <v>0</v>
      </c>
      <c r="P15" s="11">
        <f t="shared" si="4"/>
        <v>3867527.4186398266</v>
      </c>
      <c r="Q15" s="2">
        <f t="shared" si="1"/>
        <v>26515693.373106208</v>
      </c>
      <c r="S15" s="27">
        <v>13830000</v>
      </c>
      <c r="T15" s="29">
        <v>703080</v>
      </c>
      <c r="U15" s="29">
        <v>195300</v>
      </c>
      <c r="V15" s="27">
        <v>4555000</v>
      </c>
      <c r="W15" s="29">
        <v>253860.86446638231</v>
      </c>
      <c r="Y15" s="27">
        <v>6561452.5086398264</v>
      </c>
    </row>
    <row r="16" spans="1:25" ht="77.25" customHeight="1" x14ac:dyDescent="0.2">
      <c r="A16" s="56"/>
      <c r="B16" s="57"/>
      <c r="C16" s="1">
        <v>10</v>
      </c>
      <c r="D16" s="6" t="s">
        <v>18</v>
      </c>
      <c r="E16" s="32">
        <v>184</v>
      </c>
      <c r="F16" s="20">
        <f t="shared" si="2"/>
        <v>440590.40251932858</v>
      </c>
      <c r="G16" s="12">
        <f t="shared" si="3"/>
        <v>41489160</v>
      </c>
      <c r="H16" s="8">
        <v>422000</v>
      </c>
      <c r="I16" s="2"/>
      <c r="J16" s="2">
        <v>3831818.06</v>
      </c>
      <c r="K16" s="11">
        <f t="shared" si="0"/>
        <v>24166228.17742756</v>
      </c>
      <c r="L16" s="2">
        <v>300400</v>
      </c>
      <c r="M16" s="2">
        <v>0</v>
      </c>
      <c r="N16" s="2">
        <v>0</v>
      </c>
      <c r="O16" s="2">
        <v>0</v>
      </c>
      <c r="P16" s="11">
        <f t="shared" si="4"/>
        <v>10859027.826128894</v>
      </c>
      <c r="Q16" s="2">
        <f t="shared" si="1"/>
        <v>81068634.063556463</v>
      </c>
      <c r="S16" s="27">
        <v>40083000</v>
      </c>
      <c r="T16" s="29">
        <v>1406160</v>
      </c>
      <c r="V16" s="27">
        <v>14359000</v>
      </c>
      <c r="W16" s="29">
        <v>9807228.1774275582</v>
      </c>
      <c r="Y16" s="27">
        <v>14991245.886128895</v>
      </c>
    </row>
    <row r="17" spans="1:25" ht="90.75" customHeight="1" x14ac:dyDescent="0.2">
      <c r="A17" s="56"/>
      <c r="B17" s="57"/>
      <c r="C17" s="1">
        <v>11</v>
      </c>
      <c r="D17" s="7" t="s">
        <v>19</v>
      </c>
      <c r="E17" s="32">
        <v>183</v>
      </c>
      <c r="F17" s="20">
        <f t="shared" si="2"/>
        <v>547528.22785989323</v>
      </c>
      <c r="G17" s="12">
        <f t="shared" si="3"/>
        <v>56245020</v>
      </c>
      <c r="H17" s="8">
        <v>404000</v>
      </c>
      <c r="I17" s="2"/>
      <c r="J17" s="2">
        <v>2643497.2999999998</v>
      </c>
      <c r="K17" s="11">
        <f t="shared" si="0"/>
        <v>32386009.580449726</v>
      </c>
      <c r="L17" s="2">
        <v>328900</v>
      </c>
      <c r="M17" s="2">
        <v>0</v>
      </c>
      <c r="N17" s="2">
        <v>0</v>
      </c>
      <c r="O17" s="2">
        <v>0</v>
      </c>
      <c r="P17" s="11">
        <f t="shared" si="4"/>
        <v>8190238.8179107336</v>
      </c>
      <c r="Q17" s="2">
        <f t="shared" si="1"/>
        <v>100197665.69836046</v>
      </c>
      <c r="S17" s="27">
        <v>54774000</v>
      </c>
      <c r="T17" s="29">
        <v>1405920</v>
      </c>
      <c r="U17" s="29">
        <v>65100</v>
      </c>
      <c r="V17" s="27">
        <v>17117000</v>
      </c>
      <c r="W17" s="29">
        <v>15269009.580449726</v>
      </c>
      <c r="Y17" s="27">
        <v>11162636.117910733</v>
      </c>
    </row>
    <row r="18" spans="1:25" ht="81" customHeight="1" x14ac:dyDescent="0.2">
      <c r="A18" s="56"/>
      <c r="B18" s="58"/>
      <c r="C18" s="1">
        <v>12</v>
      </c>
      <c r="D18" s="7" t="s">
        <v>20</v>
      </c>
      <c r="E18" s="32">
        <v>140</v>
      </c>
      <c r="F18" s="20">
        <f t="shared" si="2"/>
        <v>613400.8838439422</v>
      </c>
      <c r="G18" s="12">
        <f t="shared" si="3"/>
        <v>38968380</v>
      </c>
      <c r="H18" s="8">
        <v>316000</v>
      </c>
      <c r="I18" s="2"/>
      <c r="J18" s="2">
        <v>4807874.33</v>
      </c>
      <c r="K18" s="11">
        <f t="shared" si="0"/>
        <v>32426988.217096005</v>
      </c>
      <c r="L18" s="2">
        <v>221000</v>
      </c>
      <c r="M18" s="2">
        <v>0</v>
      </c>
      <c r="N18" s="2">
        <v>0</v>
      </c>
      <c r="O18" s="2">
        <v>0</v>
      </c>
      <c r="P18" s="11">
        <f t="shared" si="4"/>
        <v>9135881.1910559032</v>
      </c>
      <c r="Q18" s="2">
        <f t="shared" si="1"/>
        <v>85876123.738151908</v>
      </c>
      <c r="S18" s="27">
        <v>37419000</v>
      </c>
      <c r="T18" s="29">
        <v>1484280</v>
      </c>
      <c r="U18" s="29">
        <v>65100</v>
      </c>
      <c r="V18" s="27">
        <v>15251000</v>
      </c>
      <c r="W18" s="29">
        <v>17175988.217096005</v>
      </c>
      <c r="Y18" s="27">
        <v>14164755.521055903</v>
      </c>
    </row>
    <row r="19" spans="1:25" ht="139.5" customHeight="1" x14ac:dyDescent="0.2">
      <c r="A19" s="5">
        <v>3</v>
      </c>
      <c r="B19" s="3" t="s">
        <v>59</v>
      </c>
      <c r="C19" s="1">
        <v>13</v>
      </c>
      <c r="D19" s="4" t="s">
        <v>38</v>
      </c>
      <c r="E19" s="31">
        <v>1108</v>
      </c>
      <c r="F19" s="20">
        <f t="shared" si="2"/>
        <v>79291.197825295574</v>
      </c>
      <c r="G19" s="12">
        <f t="shared" si="3"/>
        <v>54127700</v>
      </c>
      <c r="H19" s="8">
        <v>2280000</v>
      </c>
      <c r="I19" s="2"/>
      <c r="J19" s="2">
        <v>4204775.54</v>
      </c>
      <c r="K19" s="11">
        <f t="shared" si="0"/>
        <v>17865964.441578705</v>
      </c>
      <c r="L19" s="2">
        <v>342000</v>
      </c>
      <c r="M19" s="2">
        <v>15000</v>
      </c>
      <c r="N19" s="2">
        <v>0</v>
      </c>
      <c r="O19" s="2">
        <v>0</v>
      </c>
      <c r="P19" s="11">
        <f t="shared" si="4"/>
        <v>9019207.2088487931</v>
      </c>
      <c r="Q19" s="2">
        <f t="shared" si="1"/>
        <v>87854647.190427497</v>
      </c>
      <c r="S19" s="27">
        <v>51068000</v>
      </c>
      <c r="T19" s="29">
        <v>2734200</v>
      </c>
      <c r="U19" s="29">
        <v>325500</v>
      </c>
      <c r="V19" s="27">
        <v>14121000</v>
      </c>
      <c r="W19" s="29">
        <v>3744964.4415787058</v>
      </c>
      <c r="Y19" s="27">
        <v>13580982.748848792</v>
      </c>
    </row>
    <row r="20" spans="1:25" ht="54" customHeight="1" x14ac:dyDescent="0.2">
      <c r="A20" s="56">
        <v>4</v>
      </c>
      <c r="B20" s="59" t="s">
        <v>21</v>
      </c>
      <c r="C20" s="1">
        <v>14</v>
      </c>
      <c r="D20" s="4" t="s">
        <v>22</v>
      </c>
      <c r="E20" s="31">
        <v>1561</v>
      </c>
      <c r="F20" s="20">
        <f t="shared" si="2"/>
        <v>81238.126502960775</v>
      </c>
      <c r="G20" s="12">
        <f t="shared" si="3"/>
        <v>68919580</v>
      </c>
      <c r="H20" s="8">
        <v>3418000</v>
      </c>
      <c r="I20" s="2"/>
      <c r="J20" s="2">
        <v>8563048.2100000009</v>
      </c>
      <c r="K20" s="11">
        <f t="shared" si="0"/>
        <v>18740444.022987735</v>
      </c>
      <c r="L20" s="2">
        <v>303000</v>
      </c>
      <c r="M20" s="2">
        <v>100000</v>
      </c>
      <c r="N20" s="2">
        <v>0</v>
      </c>
      <c r="O20" s="2">
        <v>0</v>
      </c>
      <c r="P20" s="11">
        <f t="shared" si="4"/>
        <v>26768643.238134019</v>
      </c>
      <c r="Q20" s="2">
        <f t="shared" si="1"/>
        <v>126812715.47112176</v>
      </c>
      <c r="S20" s="27">
        <v>63985000</v>
      </c>
      <c r="T20" s="29">
        <v>4218480</v>
      </c>
      <c r="U20" s="29">
        <v>716100</v>
      </c>
      <c r="V20" s="27">
        <v>17963000</v>
      </c>
      <c r="W20" s="29">
        <v>777444.02298773383</v>
      </c>
      <c r="Y20" s="27">
        <v>35734691.44813402</v>
      </c>
    </row>
    <row r="21" spans="1:25" ht="54" customHeight="1" x14ac:dyDescent="0.2">
      <c r="A21" s="56"/>
      <c r="B21" s="57"/>
      <c r="C21" s="1">
        <v>15</v>
      </c>
      <c r="D21" s="4" t="s">
        <v>23</v>
      </c>
      <c r="E21" s="31">
        <v>1359</v>
      </c>
      <c r="F21" s="20">
        <f t="shared" si="2"/>
        <v>71343.169829309889</v>
      </c>
      <c r="G21" s="12">
        <f t="shared" si="3"/>
        <v>63933860</v>
      </c>
      <c r="H21" s="8">
        <v>3076000</v>
      </c>
      <c r="I21" s="2"/>
      <c r="J21" s="2">
        <v>6856902.5599999996</v>
      </c>
      <c r="K21" s="11">
        <f t="shared" si="0"/>
        <v>16966320.641020212</v>
      </c>
      <c r="L21" s="2">
        <v>300000</v>
      </c>
      <c r="M21" s="2">
        <v>5000</v>
      </c>
      <c r="N21" s="2">
        <v>0</v>
      </c>
      <c r="O21" s="2">
        <v>0</v>
      </c>
      <c r="P21" s="11">
        <f t="shared" si="4"/>
        <v>5817284.5970119247</v>
      </c>
      <c r="Q21" s="2">
        <f t="shared" si="1"/>
        <v>96955367.798032135</v>
      </c>
      <c r="S21" s="27">
        <v>60119000</v>
      </c>
      <c r="T21" s="29">
        <v>3749760</v>
      </c>
      <c r="U21" s="29">
        <v>65100</v>
      </c>
      <c r="V21" s="27">
        <v>16411000</v>
      </c>
      <c r="W21" s="29">
        <v>555320.64102021127</v>
      </c>
      <c r="Y21" s="27">
        <v>12979187.157011924</v>
      </c>
    </row>
    <row r="22" spans="1:25" ht="54" customHeight="1" x14ac:dyDescent="0.2">
      <c r="A22" s="56"/>
      <c r="B22" s="57"/>
      <c r="C22" s="1">
        <v>16</v>
      </c>
      <c r="D22" s="4" t="s">
        <v>24</v>
      </c>
      <c r="E22" s="31">
        <v>1223</v>
      </c>
      <c r="F22" s="20">
        <f t="shared" si="2"/>
        <v>74193.799673958827</v>
      </c>
      <c r="G22" s="12">
        <f t="shared" si="3"/>
        <v>62606440</v>
      </c>
      <c r="H22" s="8">
        <v>2687000</v>
      </c>
      <c r="I22" s="2"/>
      <c r="J22" s="2">
        <v>4401841.25</v>
      </c>
      <c r="K22" s="11">
        <f t="shared" si="0"/>
        <v>14682588.032961914</v>
      </c>
      <c r="L22" s="2">
        <v>116100</v>
      </c>
      <c r="M22" s="2">
        <v>40000</v>
      </c>
      <c r="N22" s="2">
        <v>0</v>
      </c>
      <c r="O22" s="2">
        <v>0</v>
      </c>
      <c r="P22" s="11">
        <f t="shared" si="4"/>
        <v>6205047.7182897367</v>
      </c>
      <c r="Q22" s="2">
        <f t="shared" si="1"/>
        <v>90739017.001251653</v>
      </c>
      <c r="S22" s="27">
        <v>59065000</v>
      </c>
      <c r="T22" s="29">
        <v>3281040</v>
      </c>
      <c r="U22" s="29">
        <v>260400</v>
      </c>
      <c r="V22" s="27">
        <v>14159000</v>
      </c>
      <c r="W22" s="29">
        <v>523588.03296191356</v>
      </c>
      <c r="Y22" s="27">
        <v>10762988.968289737</v>
      </c>
    </row>
    <row r="23" spans="1:25" ht="75" customHeight="1" x14ac:dyDescent="0.2">
      <c r="A23" s="56"/>
      <c r="B23" s="57"/>
      <c r="C23" s="1">
        <v>17</v>
      </c>
      <c r="D23" s="4" t="s">
        <v>25</v>
      </c>
      <c r="E23" s="31">
        <v>1252</v>
      </c>
      <c r="F23" s="20">
        <f t="shared" si="2"/>
        <v>64760.258243096745</v>
      </c>
      <c r="G23" s="12">
        <f t="shared" si="3"/>
        <v>54661320</v>
      </c>
      <c r="H23" s="8">
        <v>2743000</v>
      </c>
      <c r="I23" s="2"/>
      <c r="J23" s="2">
        <v>3419200.99</v>
      </c>
      <c r="K23" s="11">
        <f t="shared" si="0"/>
        <v>14511721.728932764</v>
      </c>
      <c r="L23" s="2">
        <v>292000</v>
      </c>
      <c r="M23" s="2">
        <v>50000</v>
      </c>
      <c r="N23" s="2">
        <v>0</v>
      </c>
      <c r="O23" s="2">
        <v>0</v>
      </c>
      <c r="P23" s="11">
        <f t="shared" si="4"/>
        <v>5402600.6014243625</v>
      </c>
      <c r="Q23" s="2">
        <f t="shared" si="1"/>
        <v>81079843.320357129</v>
      </c>
      <c r="S23" s="27">
        <v>51198000</v>
      </c>
      <c r="T23" s="29">
        <v>3202920</v>
      </c>
      <c r="U23" s="29">
        <v>260400</v>
      </c>
      <c r="V23" s="27">
        <v>14004000</v>
      </c>
      <c r="W23" s="29">
        <v>507721.72893276461</v>
      </c>
      <c r="Y23" s="27">
        <v>9163801.5914243627</v>
      </c>
    </row>
    <row r="24" spans="1:25" ht="75" customHeight="1" x14ac:dyDescent="0.2">
      <c r="A24" s="56"/>
      <c r="B24" s="57"/>
      <c r="C24" s="1">
        <v>18</v>
      </c>
      <c r="D24" s="4" t="s">
        <v>26</v>
      </c>
      <c r="E24" s="31">
        <v>1866</v>
      </c>
      <c r="F24" s="20">
        <f t="shared" si="2"/>
        <v>73187.902774457456</v>
      </c>
      <c r="G24" s="12">
        <f t="shared" si="3"/>
        <v>83379300</v>
      </c>
      <c r="H24" s="8">
        <v>4102000</v>
      </c>
      <c r="I24" s="2"/>
      <c r="J24" s="2">
        <v>14695728</v>
      </c>
      <c r="K24" s="11">
        <f t="shared" si="0"/>
        <v>26231632.963166289</v>
      </c>
      <c r="L24" s="2">
        <v>429000</v>
      </c>
      <c r="M24" s="2">
        <v>31000</v>
      </c>
      <c r="N24" s="2">
        <v>0</v>
      </c>
      <c r="O24" s="2">
        <v>0</v>
      </c>
      <c r="P24" s="11">
        <f t="shared" si="4"/>
        <v>7699965.6139713228</v>
      </c>
      <c r="Q24" s="2">
        <f t="shared" si="1"/>
        <v>136568626.57713762</v>
      </c>
      <c r="S24" s="27">
        <v>77976000</v>
      </c>
      <c r="T24" s="29">
        <v>4687200</v>
      </c>
      <c r="U24" s="29">
        <v>716100</v>
      </c>
      <c r="V24" s="27">
        <v>21169000</v>
      </c>
      <c r="W24" s="29">
        <v>5062632.9631662909</v>
      </c>
      <c r="Y24" s="27">
        <v>22855693.613971323</v>
      </c>
    </row>
    <row r="25" spans="1:25" ht="65.25" customHeight="1" x14ac:dyDescent="0.2">
      <c r="A25" s="56"/>
      <c r="B25" s="57"/>
      <c r="C25" s="1">
        <v>19</v>
      </c>
      <c r="D25" s="4" t="s">
        <v>27</v>
      </c>
      <c r="E25" s="31">
        <v>840</v>
      </c>
      <c r="F25" s="20">
        <f t="shared" si="2"/>
        <v>81926.814731952036</v>
      </c>
      <c r="G25" s="12">
        <f t="shared" si="3"/>
        <v>41122920</v>
      </c>
      <c r="H25" s="8">
        <v>1866000</v>
      </c>
      <c r="I25" s="2"/>
      <c r="J25" s="2">
        <v>3282885.79</v>
      </c>
      <c r="K25" s="11">
        <f t="shared" si="0"/>
        <v>17626785.857136808</v>
      </c>
      <c r="L25" s="2">
        <v>162000</v>
      </c>
      <c r="M25" s="2">
        <v>150000</v>
      </c>
      <c r="N25" s="2">
        <v>0</v>
      </c>
      <c r="O25" s="2">
        <v>0</v>
      </c>
      <c r="P25" s="11">
        <f t="shared" si="4"/>
        <v>4607932.7277029036</v>
      </c>
      <c r="Q25" s="2">
        <f t="shared" si="1"/>
        <v>68818524.374839708</v>
      </c>
      <c r="S25" s="27">
        <v>37920000</v>
      </c>
      <c r="T25" s="29">
        <v>2421720</v>
      </c>
      <c r="U25" s="29">
        <v>781200</v>
      </c>
      <c r="V25" s="27">
        <v>17008000</v>
      </c>
      <c r="W25" s="29">
        <v>618785.85713680694</v>
      </c>
      <c r="Y25" s="27">
        <v>8202818.5177029036</v>
      </c>
    </row>
    <row r="26" spans="1:25" ht="72.75" customHeight="1" x14ac:dyDescent="0.2">
      <c r="A26" s="56"/>
      <c r="B26" s="57"/>
      <c r="C26" s="1">
        <v>20</v>
      </c>
      <c r="D26" s="4" t="s">
        <v>28</v>
      </c>
      <c r="E26" s="31">
        <v>1316</v>
      </c>
      <c r="F26" s="20">
        <f t="shared" si="2"/>
        <v>91254.11401999426</v>
      </c>
      <c r="G26" s="12">
        <f t="shared" si="3"/>
        <v>80364820</v>
      </c>
      <c r="H26" s="8">
        <v>3000000</v>
      </c>
      <c r="I26" s="2"/>
      <c r="J26" s="2">
        <v>8485535.3599999994</v>
      </c>
      <c r="K26" s="11">
        <f t="shared" si="0"/>
        <v>20230143.428547226</v>
      </c>
      <c r="L26" s="2">
        <v>301000</v>
      </c>
      <c r="M26" s="2">
        <v>90000</v>
      </c>
      <c r="N26" s="2">
        <v>0</v>
      </c>
      <c r="O26" s="2">
        <v>0</v>
      </c>
      <c r="P26" s="11">
        <f t="shared" si="4"/>
        <v>7618915.2617652323</v>
      </c>
      <c r="Q26" s="2">
        <f t="shared" si="1"/>
        <v>120090414.05031244</v>
      </c>
      <c r="S26" s="27">
        <v>76576000</v>
      </c>
      <c r="T26" s="29">
        <v>3593520</v>
      </c>
      <c r="U26" s="29">
        <v>195300</v>
      </c>
      <c r="V26" s="27">
        <v>17755000</v>
      </c>
      <c r="W26" s="29">
        <v>2475143.4285472278</v>
      </c>
      <c r="Y26" s="27">
        <v>16495450.621765232</v>
      </c>
    </row>
    <row r="27" spans="1:25" ht="71.25" customHeight="1" x14ac:dyDescent="0.2">
      <c r="A27" s="56"/>
      <c r="B27" s="57"/>
      <c r="C27" s="1">
        <v>21</v>
      </c>
      <c r="D27" s="4" t="s">
        <v>29</v>
      </c>
      <c r="E27" s="31">
        <v>435</v>
      </c>
      <c r="F27" s="20">
        <f t="shared" si="2"/>
        <v>100186.63880710598</v>
      </c>
      <c r="G27" s="12">
        <f t="shared" si="3"/>
        <v>28177800</v>
      </c>
      <c r="H27" s="8">
        <v>954000</v>
      </c>
      <c r="I27" s="2"/>
      <c r="J27" s="2">
        <v>1832880.39</v>
      </c>
      <c r="K27" s="11">
        <f t="shared" si="0"/>
        <v>8029727.1684955312</v>
      </c>
      <c r="L27" s="2">
        <v>219000</v>
      </c>
      <c r="M27" s="2">
        <v>25000</v>
      </c>
      <c r="N27" s="2">
        <v>0</v>
      </c>
      <c r="O27" s="2">
        <v>0</v>
      </c>
      <c r="P27" s="11">
        <f t="shared" si="4"/>
        <v>4342780.3225955721</v>
      </c>
      <c r="Q27" s="2">
        <f t="shared" si="1"/>
        <v>43581187.881091103</v>
      </c>
      <c r="S27" s="27">
        <v>26355000</v>
      </c>
      <c r="T27" s="29">
        <v>1562400</v>
      </c>
      <c r="U27" s="29">
        <v>260400</v>
      </c>
      <c r="V27" s="27">
        <v>7760000</v>
      </c>
      <c r="W27" s="29">
        <v>269727.16849553119</v>
      </c>
      <c r="Y27" s="27">
        <v>6419660.7125955718</v>
      </c>
    </row>
    <row r="28" spans="1:25" ht="54" customHeight="1" x14ac:dyDescent="0.2">
      <c r="A28" s="56"/>
      <c r="B28" s="57"/>
      <c r="C28" s="1">
        <v>22</v>
      </c>
      <c r="D28" s="4" t="s">
        <v>30</v>
      </c>
      <c r="E28" s="31">
        <v>766</v>
      </c>
      <c r="F28" s="20">
        <f t="shared" si="2"/>
        <v>74549.664979750509</v>
      </c>
      <c r="G28" s="12">
        <f t="shared" si="3"/>
        <v>35411660</v>
      </c>
      <c r="H28" s="8">
        <v>1679000</v>
      </c>
      <c r="I28" s="2"/>
      <c r="J28" s="2">
        <v>3722703.32</v>
      </c>
      <c r="K28" s="11">
        <f t="shared" si="0"/>
        <v>9643315.2014574446</v>
      </c>
      <c r="L28" s="2">
        <f>355300+47600</f>
        <v>402900</v>
      </c>
      <c r="M28" s="2">
        <v>0</v>
      </c>
      <c r="N28" s="2">
        <v>0</v>
      </c>
      <c r="O28" s="2">
        <v>0</v>
      </c>
      <c r="P28" s="11">
        <f t="shared" si="4"/>
        <v>6245464.8530314397</v>
      </c>
      <c r="Q28" s="2">
        <f t="shared" si="1"/>
        <v>57105043.37448889</v>
      </c>
      <c r="S28" s="27">
        <v>33029000</v>
      </c>
      <c r="T28" s="29">
        <v>2187360</v>
      </c>
      <c r="U28" s="29">
        <v>195300</v>
      </c>
      <c r="V28" s="27">
        <v>8850000</v>
      </c>
      <c r="W28" s="29">
        <v>793315.20145744469</v>
      </c>
      <c r="Y28" s="27">
        <v>10371068.17303144</v>
      </c>
    </row>
    <row r="29" spans="1:25" ht="54" customHeight="1" x14ac:dyDescent="0.2">
      <c r="A29" s="56"/>
      <c r="B29" s="57"/>
      <c r="C29" s="1">
        <v>23</v>
      </c>
      <c r="D29" s="4" t="s">
        <v>31</v>
      </c>
      <c r="E29" s="31">
        <v>1863</v>
      </c>
      <c r="F29" s="20">
        <f t="shared" si="2"/>
        <v>69025.993254750269</v>
      </c>
      <c r="G29" s="12">
        <f t="shared" si="3"/>
        <v>85128700</v>
      </c>
      <c r="H29" s="8">
        <v>4080000</v>
      </c>
      <c r="I29" s="2"/>
      <c r="J29" s="2">
        <v>6433606.0199999996</v>
      </c>
      <c r="K29" s="11">
        <f t="shared" si="0"/>
        <v>21554588.032961912</v>
      </c>
      <c r="L29" s="2">
        <v>81200</v>
      </c>
      <c r="M29" s="2">
        <v>30000</v>
      </c>
      <c r="N29" s="2">
        <v>0</v>
      </c>
      <c r="O29" s="2">
        <v>0</v>
      </c>
      <c r="P29" s="11">
        <f t="shared" si="4"/>
        <v>11287331.380637839</v>
      </c>
      <c r="Q29" s="2">
        <f t="shared" si="1"/>
        <v>128595425.43359976</v>
      </c>
      <c r="S29" s="27">
        <v>80116000</v>
      </c>
      <c r="T29" s="29">
        <v>4687200</v>
      </c>
      <c r="U29" s="29">
        <v>325500</v>
      </c>
      <c r="V29" s="27">
        <v>21031000</v>
      </c>
      <c r="W29" s="29">
        <v>523588.03296191356</v>
      </c>
      <c r="Y29" s="27">
        <v>17832137.400637839</v>
      </c>
    </row>
    <row r="30" spans="1:25" ht="54" customHeight="1" x14ac:dyDescent="0.2">
      <c r="A30" s="56"/>
      <c r="B30" s="57"/>
      <c r="C30" s="1">
        <v>24</v>
      </c>
      <c r="D30" s="4" t="s">
        <v>32</v>
      </c>
      <c r="E30" s="31">
        <v>1309</v>
      </c>
      <c r="F30" s="20">
        <f t="shared" si="2"/>
        <v>63678.578463391947</v>
      </c>
      <c r="G30" s="12">
        <f t="shared" si="3"/>
        <v>57464500</v>
      </c>
      <c r="H30" s="8">
        <v>2867000</v>
      </c>
      <c r="I30" s="2"/>
      <c r="J30" s="2">
        <v>3646266.88</v>
      </c>
      <c r="K30" s="11">
        <f t="shared" si="0"/>
        <v>14897320.64102021</v>
      </c>
      <c r="L30" s="2">
        <v>287000</v>
      </c>
      <c r="M30" s="2">
        <v>0</v>
      </c>
      <c r="N30" s="2">
        <v>0</v>
      </c>
      <c r="O30" s="2">
        <v>0</v>
      </c>
      <c r="P30" s="11">
        <f t="shared" si="4"/>
        <v>4193171.6875598384</v>
      </c>
      <c r="Q30" s="2">
        <f t="shared" si="1"/>
        <v>83355259.208580062</v>
      </c>
      <c r="S30" s="27">
        <v>53233000</v>
      </c>
      <c r="T30" s="29">
        <v>3906000</v>
      </c>
      <c r="U30" s="29">
        <v>325500</v>
      </c>
      <c r="V30" s="27">
        <v>14342000</v>
      </c>
      <c r="W30" s="29">
        <v>555320.64102021127</v>
      </c>
      <c r="Y30" s="27">
        <v>8126438.5675598383</v>
      </c>
    </row>
    <row r="31" spans="1:25" ht="54" customHeight="1" x14ac:dyDescent="0.2">
      <c r="A31" s="56"/>
      <c r="B31" s="57"/>
      <c r="C31" s="1">
        <v>25</v>
      </c>
      <c r="D31" s="4" t="s">
        <v>33</v>
      </c>
      <c r="E31" s="31">
        <v>1362</v>
      </c>
      <c r="F31" s="20">
        <f t="shared" si="2"/>
        <v>67717.446336712906</v>
      </c>
      <c r="G31" s="12">
        <f t="shared" si="3"/>
        <v>63128100</v>
      </c>
      <c r="H31" s="8">
        <v>2999000</v>
      </c>
      <c r="I31" s="2"/>
      <c r="J31" s="2">
        <v>4087353.72</v>
      </c>
      <c r="K31" s="11">
        <f t="shared" si="0"/>
        <v>16163186.94504936</v>
      </c>
      <c r="L31" s="2">
        <v>320000</v>
      </c>
      <c r="M31" s="2">
        <v>10000</v>
      </c>
      <c r="N31" s="2">
        <v>0</v>
      </c>
      <c r="O31" s="2">
        <v>0</v>
      </c>
      <c r="P31" s="11">
        <f t="shared" si="4"/>
        <v>5523521.2455536332</v>
      </c>
      <c r="Q31" s="2">
        <f t="shared" si="1"/>
        <v>92231161.910602987</v>
      </c>
      <c r="S31" s="27">
        <v>59157000</v>
      </c>
      <c r="T31" s="29">
        <v>3515400</v>
      </c>
      <c r="U31" s="29">
        <v>455700</v>
      </c>
      <c r="V31" s="27">
        <v>15592000</v>
      </c>
      <c r="W31" s="29">
        <v>571186.94504936016</v>
      </c>
      <c r="Y31" s="27">
        <v>9940874.9655536339</v>
      </c>
    </row>
    <row r="32" spans="1:25" ht="54" customHeight="1" x14ac:dyDescent="0.2">
      <c r="A32" s="56"/>
      <c r="B32" s="57"/>
      <c r="C32" s="1">
        <v>26</v>
      </c>
      <c r="D32" s="4" t="s">
        <v>34</v>
      </c>
      <c r="E32" s="31">
        <v>1793</v>
      </c>
      <c r="F32" s="20">
        <f t="shared" si="2"/>
        <v>66744.612075760248</v>
      </c>
      <c r="G32" s="12">
        <f t="shared" si="3"/>
        <v>80847040</v>
      </c>
      <c r="H32" s="8">
        <v>3977000</v>
      </c>
      <c r="I32" s="2"/>
      <c r="J32" s="2">
        <v>7406935.04</v>
      </c>
      <c r="K32" s="11">
        <f t="shared" si="0"/>
        <v>20243855.424903616</v>
      </c>
      <c r="L32" s="2">
        <v>331400</v>
      </c>
      <c r="M32" s="2">
        <v>11000</v>
      </c>
      <c r="N32" s="2">
        <v>0</v>
      </c>
      <c r="O32" s="2">
        <v>0</v>
      </c>
      <c r="P32" s="11">
        <f t="shared" si="4"/>
        <v>6855858.9869345101</v>
      </c>
      <c r="Q32" s="2">
        <f t="shared" si="1"/>
        <v>119673089.45183814</v>
      </c>
      <c r="S32" s="27">
        <v>76264000</v>
      </c>
      <c r="T32" s="29">
        <v>4452840</v>
      </c>
      <c r="U32" s="29">
        <v>130200</v>
      </c>
      <c r="V32" s="27">
        <v>19752000</v>
      </c>
      <c r="W32" s="29">
        <v>491855.42490361573</v>
      </c>
      <c r="Y32" s="27">
        <v>14605194.02693451</v>
      </c>
    </row>
    <row r="33" spans="1:25" ht="54" customHeight="1" x14ac:dyDescent="0.2">
      <c r="A33" s="56"/>
      <c r="B33" s="57"/>
      <c r="C33" s="1">
        <v>27</v>
      </c>
      <c r="D33" s="4" t="s">
        <v>35</v>
      </c>
      <c r="E33" s="31">
        <v>339</v>
      </c>
      <c r="F33" s="20">
        <f t="shared" si="2"/>
        <v>100654.98259113629</v>
      </c>
      <c r="G33" s="12">
        <f t="shared" si="3"/>
        <v>21412220</v>
      </c>
      <c r="H33" s="8">
        <v>763000</v>
      </c>
      <c r="I33" s="2"/>
      <c r="J33" s="2">
        <v>2999158.36</v>
      </c>
      <c r="K33" s="11">
        <f t="shared" si="0"/>
        <v>5452727.1684955312</v>
      </c>
      <c r="L33" s="2">
        <v>39200</v>
      </c>
      <c r="M33" s="2">
        <v>5000</v>
      </c>
      <c r="N33" s="2">
        <v>0</v>
      </c>
      <c r="O33" s="2">
        <v>0</v>
      </c>
      <c r="P33" s="11">
        <f t="shared" si="4"/>
        <v>3450733.5698996647</v>
      </c>
      <c r="Q33" s="2">
        <f t="shared" si="1"/>
        <v>34122039.098395199</v>
      </c>
      <c r="S33" s="27">
        <v>19967000</v>
      </c>
      <c r="T33" s="29">
        <v>1249920</v>
      </c>
      <c r="U33" s="29">
        <v>195300</v>
      </c>
      <c r="V33" s="27">
        <v>5183000</v>
      </c>
      <c r="W33" s="29">
        <v>269727.16849553119</v>
      </c>
      <c r="Y33" s="27">
        <v>6494091.9298996646</v>
      </c>
    </row>
    <row r="34" spans="1:25" ht="54" customHeight="1" x14ac:dyDescent="0.2">
      <c r="A34" s="56"/>
      <c r="B34" s="57"/>
      <c r="C34" s="1">
        <v>28</v>
      </c>
      <c r="D34" s="4" t="s">
        <v>36</v>
      </c>
      <c r="E34" s="31">
        <v>523</v>
      </c>
      <c r="F34" s="20">
        <f t="shared" si="2"/>
        <v>93876.137052659309</v>
      </c>
      <c r="G34" s="12">
        <f t="shared" si="3"/>
        <v>31726400</v>
      </c>
      <c r="H34" s="8">
        <v>1096000</v>
      </c>
      <c r="I34" s="2">
        <v>679000</v>
      </c>
      <c r="J34" s="2">
        <v>3365143.63</v>
      </c>
      <c r="K34" s="11">
        <f t="shared" si="0"/>
        <v>7824727.1684955312</v>
      </c>
      <c r="L34" s="2">
        <v>80000</v>
      </c>
      <c r="M34" s="2">
        <v>5000</v>
      </c>
      <c r="N34" s="2">
        <v>0</v>
      </c>
      <c r="O34" s="2">
        <v>0</v>
      </c>
      <c r="P34" s="11">
        <f t="shared" si="4"/>
        <v>4320948.8800452901</v>
      </c>
      <c r="Q34" s="2">
        <f t="shared" si="1"/>
        <v>49097219.678540818</v>
      </c>
      <c r="S34" s="27">
        <v>30164000</v>
      </c>
      <c r="T34" s="29">
        <v>1562400</v>
      </c>
      <c r="V34" s="27">
        <v>7555000</v>
      </c>
      <c r="W34" s="29">
        <v>269727.16849553119</v>
      </c>
      <c r="Y34" s="27">
        <v>7771092.51004529</v>
      </c>
    </row>
    <row r="35" spans="1:25" ht="54" customHeight="1" x14ac:dyDescent="0.2">
      <c r="A35" s="56"/>
      <c r="B35" s="57"/>
      <c r="C35" s="1">
        <v>29</v>
      </c>
      <c r="D35" s="4" t="s">
        <v>37</v>
      </c>
      <c r="E35" s="31">
        <v>357</v>
      </c>
      <c r="F35" s="20">
        <f t="shared" si="2"/>
        <v>88486.742668160718</v>
      </c>
      <c r="G35" s="12">
        <f t="shared" si="3"/>
        <v>21092880</v>
      </c>
      <c r="H35" s="8">
        <v>800000</v>
      </c>
      <c r="I35" s="2"/>
      <c r="J35" s="2">
        <v>1262356.3999999999</v>
      </c>
      <c r="K35" s="11">
        <f t="shared" si="0"/>
        <v>5668860.8644663822</v>
      </c>
      <c r="L35" s="2">
        <v>348000</v>
      </c>
      <c r="M35" s="2">
        <v>5000</v>
      </c>
      <c r="N35" s="2">
        <v>0</v>
      </c>
      <c r="O35" s="2">
        <v>0</v>
      </c>
      <c r="P35" s="11">
        <f t="shared" si="4"/>
        <v>2412669.868066994</v>
      </c>
      <c r="Q35" s="2">
        <f t="shared" si="1"/>
        <v>31589767.132533375</v>
      </c>
      <c r="S35" s="27">
        <v>19869000</v>
      </c>
      <c r="T35" s="29">
        <v>1093680</v>
      </c>
      <c r="U35" s="29">
        <v>130200</v>
      </c>
      <c r="V35" s="27">
        <v>5415000</v>
      </c>
      <c r="W35" s="29">
        <v>253860.86446638231</v>
      </c>
      <c r="Y35" s="27">
        <v>4028026.2680669939</v>
      </c>
    </row>
    <row r="36" spans="1:25" ht="54" customHeight="1" x14ac:dyDescent="0.2">
      <c r="A36" s="56"/>
      <c r="B36" s="57"/>
      <c r="C36" s="1">
        <v>30</v>
      </c>
      <c r="D36" s="4" t="s">
        <v>39</v>
      </c>
      <c r="E36" s="31">
        <v>374</v>
      </c>
      <c r="F36" s="20">
        <f t="shared" si="2"/>
        <v>117353.41068728667</v>
      </c>
      <c r="G36" s="12">
        <f t="shared" si="3"/>
        <v>24830580</v>
      </c>
      <c r="H36" s="8">
        <v>823000</v>
      </c>
      <c r="I36" s="2"/>
      <c r="J36" s="2">
        <v>2562606.17</v>
      </c>
      <c r="K36" s="11">
        <f t="shared" si="0"/>
        <v>7949593.4725246802</v>
      </c>
      <c r="L36" s="2">
        <v>141000</v>
      </c>
      <c r="M36" s="2">
        <v>22000</v>
      </c>
      <c r="N36" s="2">
        <v>0</v>
      </c>
      <c r="O36" s="2">
        <v>0</v>
      </c>
      <c r="P36" s="11">
        <f t="shared" si="4"/>
        <v>7561395.954520531</v>
      </c>
      <c r="Q36" s="2">
        <f t="shared" si="1"/>
        <v>43890175.597045213</v>
      </c>
      <c r="S36" s="27">
        <v>23151000</v>
      </c>
      <c r="T36" s="29">
        <v>1484280</v>
      </c>
      <c r="U36" s="29">
        <v>195300</v>
      </c>
      <c r="V36" s="27">
        <v>7664000</v>
      </c>
      <c r="W36" s="29">
        <v>285593.47252468008</v>
      </c>
      <c r="Y36" s="27">
        <v>10287002.124520531</v>
      </c>
    </row>
    <row r="37" spans="1:25" ht="54" customHeight="1" x14ac:dyDescent="0.2">
      <c r="A37" s="56"/>
      <c r="B37" s="57"/>
      <c r="C37" s="1">
        <v>31</v>
      </c>
      <c r="D37" s="4" t="s">
        <v>40</v>
      </c>
      <c r="E37" s="31">
        <v>598</v>
      </c>
      <c r="F37" s="20">
        <f t="shared" si="2"/>
        <v>77564.65664150301</v>
      </c>
      <c r="G37" s="12">
        <f t="shared" si="3"/>
        <v>29127060</v>
      </c>
      <c r="H37" s="8">
        <v>1320000</v>
      </c>
      <c r="I37" s="2"/>
      <c r="J37" s="2">
        <v>2511147.7200000002</v>
      </c>
      <c r="K37" s="11">
        <f t="shared" si="0"/>
        <v>9058855.4249036163</v>
      </c>
      <c r="L37" s="2">
        <v>312600</v>
      </c>
      <c r="M37" s="2">
        <v>12000</v>
      </c>
      <c r="N37" s="2">
        <v>0</v>
      </c>
      <c r="O37" s="2">
        <v>0</v>
      </c>
      <c r="P37" s="11">
        <f t="shared" si="4"/>
        <v>4042001.5267151897</v>
      </c>
      <c r="Q37" s="2">
        <f t="shared" si="1"/>
        <v>46383664.671618804</v>
      </c>
      <c r="S37" s="27">
        <v>27135000</v>
      </c>
      <c r="T37" s="29">
        <v>1796760</v>
      </c>
      <c r="U37" s="29">
        <v>195300</v>
      </c>
      <c r="V37" s="27">
        <v>8567000</v>
      </c>
      <c r="W37" s="29">
        <v>491855.42490361573</v>
      </c>
      <c r="Y37" s="27">
        <v>6877749.2467151899</v>
      </c>
    </row>
    <row r="38" spans="1:25" ht="54" customHeight="1" x14ac:dyDescent="0.2">
      <c r="A38" s="56"/>
      <c r="B38" s="57"/>
      <c r="C38" s="1">
        <v>32</v>
      </c>
      <c r="D38" s="4" t="s">
        <v>41</v>
      </c>
      <c r="E38" s="31">
        <v>495</v>
      </c>
      <c r="F38" s="20">
        <f t="shared" si="2"/>
        <v>86178.541898868862</v>
      </c>
      <c r="G38" s="12">
        <f t="shared" si="3"/>
        <v>28266400</v>
      </c>
      <c r="H38" s="8">
        <v>1090000</v>
      </c>
      <c r="I38" s="2"/>
      <c r="J38" s="2">
        <v>1783928.79</v>
      </c>
      <c r="K38" s="11">
        <f t="shared" si="0"/>
        <v>7568590.2652992401</v>
      </c>
      <c r="L38" s="2">
        <v>315200</v>
      </c>
      <c r="M38" s="2">
        <v>15000</v>
      </c>
      <c r="N38" s="2">
        <v>0</v>
      </c>
      <c r="O38" s="2">
        <v>0</v>
      </c>
      <c r="P38" s="11">
        <f t="shared" si="4"/>
        <v>3619259.1846408471</v>
      </c>
      <c r="Q38" s="2">
        <f t="shared" si="1"/>
        <v>42658378.239940085</v>
      </c>
      <c r="S38" s="27">
        <v>26704000</v>
      </c>
      <c r="T38" s="29">
        <v>1562400</v>
      </c>
      <c r="V38" s="27">
        <v>7164000</v>
      </c>
      <c r="W38" s="29">
        <v>404590.26529924059</v>
      </c>
      <c r="Y38" s="27">
        <v>5733387.9746408472</v>
      </c>
    </row>
    <row r="39" spans="1:25" ht="54" customHeight="1" x14ac:dyDescent="0.2">
      <c r="A39" s="56"/>
      <c r="B39" s="57"/>
      <c r="C39" s="1">
        <v>33</v>
      </c>
      <c r="D39" s="4" t="s">
        <v>42</v>
      </c>
      <c r="E39" s="31">
        <v>410</v>
      </c>
      <c r="F39" s="20">
        <f t="shared" si="2"/>
        <v>100153.90027111457</v>
      </c>
      <c r="G39" s="12">
        <f t="shared" si="3"/>
        <v>25170960</v>
      </c>
      <c r="H39" s="8">
        <v>806000</v>
      </c>
      <c r="I39" s="2"/>
      <c r="J39" s="2">
        <v>2952838.77</v>
      </c>
      <c r="K39" s="11">
        <f t="shared" si="0"/>
        <v>8175654.2467865748</v>
      </c>
      <c r="L39" s="2">
        <v>87200</v>
      </c>
      <c r="M39" s="2">
        <v>5000</v>
      </c>
      <c r="N39" s="2">
        <v>0</v>
      </c>
      <c r="O39" s="2">
        <v>0</v>
      </c>
      <c r="P39" s="11">
        <f t="shared" si="4"/>
        <v>3865446.0943704029</v>
      </c>
      <c r="Q39" s="2">
        <f t="shared" ref="Q39:Q54" si="5">SUM(G39:P39)</f>
        <v>41063099.111156978</v>
      </c>
      <c r="S39" s="27">
        <v>23895000</v>
      </c>
      <c r="T39" s="29">
        <v>1015560</v>
      </c>
      <c r="U39" s="29">
        <v>260400</v>
      </c>
      <c r="V39" s="27">
        <v>7280000</v>
      </c>
      <c r="W39" s="29">
        <v>895654.24678657472</v>
      </c>
      <c r="Y39" s="27">
        <v>6910484.8643704029</v>
      </c>
    </row>
    <row r="40" spans="1:25" ht="54" customHeight="1" x14ac:dyDescent="0.2">
      <c r="A40" s="56"/>
      <c r="B40" s="57"/>
      <c r="C40" s="1">
        <v>34</v>
      </c>
      <c r="D40" s="4" t="s">
        <v>43</v>
      </c>
      <c r="E40" s="31">
        <v>429</v>
      </c>
      <c r="F40" s="20">
        <f t="shared" si="2"/>
        <v>153819.15972516735</v>
      </c>
      <c r="G40" s="12">
        <f t="shared" si="3"/>
        <v>31460400</v>
      </c>
      <c r="H40" s="8">
        <v>945000</v>
      </c>
      <c r="I40" s="2"/>
      <c r="J40" s="2">
        <v>2225028.64</v>
      </c>
      <c r="K40" s="11">
        <f t="shared" si="0"/>
        <v>10410839.106215317</v>
      </c>
      <c r="L40" s="2">
        <v>422400</v>
      </c>
      <c r="M40" s="2">
        <v>150000</v>
      </c>
      <c r="N40" s="2">
        <v>0</v>
      </c>
      <c r="O40" s="2">
        <v>0</v>
      </c>
      <c r="P40" s="11">
        <f t="shared" si="4"/>
        <v>20374751.775881488</v>
      </c>
      <c r="Q40" s="2">
        <f t="shared" si="5"/>
        <v>65988419.522096798</v>
      </c>
      <c r="S40" s="27">
        <v>29898000</v>
      </c>
      <c r="T40" s="29">
        <v>1562400</v>
      </c>
      <c r="V40" s="27">
        <v>9205000</v>
      </c>
      <c r="W40" s="29">
        <v>1205839.1062153159</v>
      </c>
      <c r="Y40" s="27">
        <v>23172180.415881488</v>
      </c>
    </row>
    <row r="41" spans="1:25" ht="54" customHeight="1" x14ac:dyDescent="0.2">
      <c r="A41" s="56"/>
      <c r="B41" s="57"/>
      <c r="C41" s="1">
        <v>35</v>
      </c>
      <c r="D41" s="4" t="s">
        <v>44</v>
      </c>
      <c r="E41" s="31">
        <v>560</v>
      </c>
      <c r="F41" s="20">
        <f t="shared" si="2"/>
        <v>87272.657952418289</v>
      </c>
      <c r="G41" s="12">
        <f t="shared" si="3"/>
        <v>30873340</v>
      </c>
      <c r="H41" s="8">
        <v>1247000</v>
      </c>
      <c r="I41" s="2"/>
      <c r="J41" s="2">
        <v>2219656.44</v>
      </c>
      <c r="K41" s="11">
        <f t="shared" si="0"/>
        <v>10303322.873357538</v>
      </c>
      <c r="L41" s="2">
        <v>230000</v>
      </c>
      <c r="M41" s="2">
        <v>10000</v>
      </c>
      <c r="N41" s="2">
        <v>0</v>
      </c>
      <c r="O41" s="2">
        <v>0</v>
      </c>
      <c r="P41" s="11">
        <f t="shared" si="4"/>
        <v>3989369.1399967088</v>
      </c>
      <c r="Q41" s="2">
        <f t="shared" si="5"/>
        <v>48872688.453354239</v>
      </c>
      <c r="S41" s="27">
        <v>28699000</v>
      </c>
      <c r="T41" s="29">
        <v>1718640</v>
      </c>
      <c r="U41" s="29">
        <v>455700</v>
      </c>
      <c r="V41" s="27">
        <v>9867000</v>
      </c>
      <c r="W41" s="29">
        <v>436322.87335753837</v>
      </c>
      <c r="Y41" s="27">
        <v>6449025.5799967088</v>
      </c>
    </row>
    <row r="42" spans="1:25" ht="54" customHeight="1" x14ac:dyDescent="0.2">
      <c r="A42" s="56"/>
      <c r="B42" s="57"/>
      <c r="C42" s="1">
        <v>36</v>
      </c>
      <c r="D42" s="4" t="s">
        <v>45</v>
      </c>
      <c r="E42" s="31">
        <v>466</v>
      </c>
      <c r="F42" s="20">
        <f t="shared" si="2"/>
        <v>104785.37753942449</v>
      </c>
      <c r="G42" s="12">
        <f t="shared" si="3"/>
        <v>31219800</v>
      </c>
      <c r="H42" s="8">
        <v>1045000</v>
      </c>
      <c r="I42" s="2"/>
      <c r="J42" s="2">
        <v>2388233.4900000002</v>
      </c>
      <c r="K42" s="11">
        <f t="shared" si="0"/>
        <v>9722726.8859344292</v>
      </c>
      <c r="L42" s="2">
        <v>95000</v>
      </c>
      <c r="M42" s="2">
        <v>120000</v>
      </c>
      <c r="N42" s="2">
        <v>0</v>
      </c>
      <c r="O42" s="2">
        <v>0</v>
      </c>
      <c r="P42" s="11">
        <f t="shared" si="4"/>
        <v>4239225.5574373864</v>
      </c>
      <c r="Q42" s="2">
        <f t="shared" si="5"/>
        <v>48829985.933371812</v>
      </c>
      <c r="S42" s="27">
        <v>29397000</v>
      </c>
      <c r="T42" s="29">
        <v>1562400</v>
      </c>
      <c r="U42" s="29">
        <v>260400</v>
      </c>
      <c r="V42" s="27">
        <v>9334000</v>
      </c>
      <c r="W42" s="29">
        <v>388726.88593442884</v>
      </c>
      <c r="Y42" s="27">
        <v>6842459.0474373866</v>
      </c>
    </row>
    <row r="43" spans="1:25" ht="54" customHeight="1" x14ac:dyDescent="0.2">
      <c r="A43" s="56"/>
      <c r="B43" s="57"/>
      <c r="C43" s="1">
        <v>37</v>
      </c>
      <c r="D43" s="4" t="s">
        <v>46</v>
      </c>
      <c r="E43" s="31">
        <v>759</v>
      </c>
      <c r="F43" s="20">
        <f t="shared" si="2"/>
        <v>81735.646337639919</v>
      </c>
      <c r="G43" s="12">
        <f t="shared" si="3"/>
        <v>37544920</v>
      </c>
      <c r="H43" s="8">
        <v>1690000</v>
      </c>
      <c r="I43" s="2"/>
      <c r="J43" s="2">
        <v>4261056.97</v>
      </c>
      <c r="K43" s="11">
        <f t="shared" si="0"/>
        <v>11628855.424903616</v>
      </c>
      <c r="L43" s="2">
        <v>265500</v>
      </c>
      <c r="M43" s="2">
        <v>30000</v>
      </c>
      <c r="N43" s="2">
        <v>0</v>
      </c>
      <c r="O43" s="2">
        <v>0</v>
      </c>
      <c r="P43" s="11">
        <f t="shared" si="4"/>
        <v>6617023.175365082</v>
      </c>
      <c r="Q43" s="2">
        <f t="shared" si="5"/>
        <v>62037355.570268698</v>
      </c>
      <c r="S43" s="27">
        <v>34993000</v>
      </c>
      <c r="T43" s="29">
        <v>2421720</v>
      </c>
      <c r="U43" s="29">
        <v>130200</v>
      </c>
      <c r="V43" s="27">
        <v>11137000</v>
      </c>
      <c r="W43" s="29">
        <v>491855.42490361573</v>
      </c>
      <c r="Y43" s="27">
        <v>11173580.145365082</v>
      </c>
    </row>
    <row r="44" spans="1:25" ht="54" customHeight="1" x14ac:dyDescent="0.2">
      <c r="A44" s="56"/>
      <c r="B44" s="57"/>
      <c r="C44" s="1">
        <v>38</v>
      </c>
      <c r="D44" s="4" t="s">
        <v>47</v>
      </c>
      <c r="E44" s="31">
        <v>438</v>
      </c>
      <c r="F44" s="20">
        <f t="shared" si="2"/>
        <v>101326.32658186533</v>
      </c>
      <c r="G44" s="12">
        <f t="shared" si="3"/>
        <v>27436680</v>
      </c>
      <c r="H44" s="8">
        <v>974000</v>
      </c>
      <c r="I44" s="2"/>
      <c r="J44" s="2">
        <v>2560495.5</v>
      </c>
      <c r="K44" s="11">
        <f t="shared" si="0"/>
        <v>7372593.1899635773</v>
      </c>
      <c r="L44" s="2">
        <v>22200</v>
      </c>
      <c r="M44" s="2">
        <v>15000</v>
      </c>
      <c r="N44" s="2">
        <v>0</v>
      </c>
      <c r="O44" s="2">
        <v>0</v>
      </c>
      <c r="P44" s="11">
        <f t="shared" si="4"/>
        <v>5999962.3528934345</v>
      </c>
      <c r="Q44" s="2">
        <f t="shared" si="5"/>
        <v>44380931.042857014</v>
      </c>
      <c r="S44" s="27">
        <v>25692000</v>
      </c>
      <c r="T44" s="29">
        <v>1484280</v>
      </c>
      <c r="U44" s="29">
        <v>260400</v>
      </c>
      <c r="V44" s="27">
        <v>6968000</v>
      </c>
      <c r="W44" s="29">
        <v>404593.18996357778</v>
      </c>
      <c r="Y44" s="27">
        <v>8597657.8528934345</v>
      </c>
    </row>
    <row r="45" spans="1:25" ht="54" customHeight="1" x14ac:dyDescent="0.2">
      <c r="A45" s="56"/>
      <c r="B45" s="57"/>
      <c r="C45" s="1">
        <v>39</v>
      </c>
      <c r="D45" s="4" t="s">
        <v>48</v>
      </c>
      <c r="E45" s="31">
        <v>437</v>
      </c>
      <c r="F45" s="20">
        <f t="shared" si="2"/>
        <v>124443.26490880667</v>
      </c>
      <c r="G45" s="12">
        <f t="shared" si="3"/>
        <v>33428760</v>
      </c>
      <c r="H45" s="8">
        <v>972000</v>
      </c>
      <c r="I45" s="2"/>
      <c r="J45" s="2">
        <v>2974635.86</v>
      </c>
      <c r="K45" s="11">
        <f t="shared" si="0"/>
        <v>10947596.192306064</v>
      </c>
      <c r="L45" s="2">
        <v>91000</v>
      </c>
      <c r="M45" s="2">
        <v>50000</v>
      </c>
      <c r="N45" s="2">
        <v>0</v>
      </c>
      <c r="O45" s="2">
        <v>0</v>
      </c>
      <c r="P45" s="11">
        <f t="shared" si="4"/>
        <v>5917714.7128424495</v>
      </c>
      <c r="Q45" s="2">
        <f t="shared" si="5"/>
        <v>54381706.765148513</v>
      </c>
      <c r="S45" s="27">
        <v>32283000</v>
      </c>
      <c r="T45" s="29">
        <v>1015560</v>
      </c>
      <c r="U45" s="29">
        <v>130200</v>
      </c>
      <c r="V45" s="27">
        <v>10781000</v>
      </c>
      <c r="W45" s="29">
        <v>166596.19230606337</v>
      </c>
      <c r="Y45" s="27">
        <v>9033350.5728424489</v>
      </c>
    </row>
    <row r="46" spans="1:25" ht="54" customHeight="1" x14ac:dyDescent="0.2">
      <c r="A46" s="56"/>
      <c r="B46" s="57"/>
      <c r="C46" s="1">
        <v>40</v>
      </c>
      <c r="D46" s="4" t="s">
        <v>49</v>
      </c>
      <c r="E46" s="31">
        <v>544</v>
      </c>
      <c r="F46" s="20">
        <f t="shared" si="2"/>
        <v>78769.739699967977</v>
      </c>
      <c r="G46" s="12">
        <f t="shared" si="3"/>
        <v>28212140</v>
      </c>
      <c r="H46" s="8">
        <v>1198000</v>
      </c>
      <c r="I46" s="2"/>
      <c r="J46" s="2">
        <v>2659831.62</v>
      </c>
      <c r="K46" s="11">
        <f t="shared" si="0"/>
        <v>7140322.8733575381</v>
      </c>
      <c r="L46" s="2">
        <v>96100</v>
      </c>
      <c r="M46" s="2">
        <v>0</v>
      </c>
      <c r="N46" s="2">
        <v>0</v>
      </c>
      <c r="O46" s="2">
        <v>0</v>
      </c>
      <c r="P46" s="11">
        <f t="shared" si="4"/>
        <v>3544343.9034250397</v>
      </c>
      <c r="Q46" s="2">
        <f t="shared" si="5"/>
        <v>42850738.396782577</v>
      </c>
      <c r="S46" s="27">
        <v>26168000</v>
      </c>
      <c r="T46" s="29">
        <v>1718640</v>
      </c>
      <c r="U46" s="29">
        <v>325500</v>
      </c>
      <c r="V46" s="27">
        <v>6704000</v>
      </c>
      <c r="W46" s="29">
        <v>436322.87335753837</v>
      </c>
      <c r="Y46" s="27">
        <v>6300275.5234250398</v>
      </c>
    </row>
    <row r="47" spans="1:25" ht="54" customHeight="1" x14ac:dyDescent="0.2">
      <c r="A47" s="56"/>
      <c r="B47" s="57"/>
      <c r="C47" s="1">
        <v>41</v>
      </c>
      <c r="D47" s="4" t="s">
        <v>50</v>
      </c>
      <c r="E47" s="31">
        <v>473</v>
      </c>
      <c r="F47" s="20">
        <f t="shared" si="2"/>
        <v>89156.92376167039</v>
      </c>
      <c r="G47" s="12">
        <f t="shared" si="3"/>
        <v>26940400</v>
      </c>
      <c r="H47" s="8">
        <v>1051000</v>
      </c>
      <c r="I47" s="2"/>
      <c r="J47" s="2">
        <v>3056711.73</v>
      </c>
      <c r="K47" s="11">
        <f t="shared" si="0"/>
        <v>6670727.1684955312</v>
      </c>
      <c r="L47" s="2">
        <v>135000</v>
      </c>
      <c r="M47" s="2">
        <v>30000</v>
      </c>
      <c r="N47" s="2">
        <v>0</v>
      </c>
      <c r="O47" s="2">
        <v>0</v>
      </c>
      <c r="P47" s="11">
        <f t="shared" si="4"/>
        <v>4287386.0407745596</v>
      </c>
      <c r="Q47" s="2">
        <f t="shared" si="5"/>
        <v>42171224.939270094</v>
      </c>
      <c r="S47" s="27">
        <v>25378000</v>
      </c>
      <c r="T47" s="29">
        <v>1562400</v>
      </c>
      <c r="V47" s="27">
        <v>6401000</v>
      </c>
      <c r="W47" s="29">
        <v>269727.16849553119</v>
      </c>
      <c r="Y47" s="27">
        <v>7509097.77077456</v>
      </c>
    </row>
    <row r="48" spans="1:25" ht="54" customHeight="1" x14ac:dyDescent="0.2">
      <c r="A48" s="56"/>
      <c r="B48" s="57"/>
      <c r="C48" s="1">
        <v>42</v>
      </c>
      <c r="D48" s="4" t="s">
        <v>51</v>
      </c>
      <c r="E48" s="31">
        <v>734</v>
      </c>
      <c r="F48" s="20">
        <f t="shared" si="2"/>
        <v>75977.609279065728</v>
      </c>
      <c r="G48" s="12">
        <f t="shared" si="3"/>
        <v>35243840</v>
      </c>
      <c r="H48" s="8">
        <v>1608000</v>
      </c>
      <c r="I48" s="2"/>
      <c r="J48" s="2">
        <v>3254770.55</v>
      </c>
      <c r="K48" s="11">
        <f t="shared" si="0"/>
        <v>9167721.7289327644</v>
      </c>
      <c r="L48" s="2">
        <v>240200</v>
      </c>
      <c r="M48" s="2">
        <v>50000</v>
      </c>
      <c r="N48" s="2">
        <v>0</v>
      </c>
      <c r="O48" s="2">
        <v>0</v>
      </c>
      <c r="P48" s="11">
        <f t="shared" si="4"/>
        <v>6203032.9319014763</v>
      </c>
      <c r="Q48" s="2">
        <f t="shared" si="5"/>
        <v>55767565.210834242</v>
      </c>
      <c r="S48" s="27">
        <v>32744000</v>
      </c>
      <c r="T48" s="29">
        <v>2109240</v>
      </c>
      <c r="U48" s="29">
        <v>390600</v>
      </c>
      <c r="V48" s="27">
        <v>8660000</v>
      </c>
      <c r="W48" s="29">
        <v>507721.72893276461</v>
      </c>
      <c r="Y48" s="27">
        <v>9748003.4819014762</v>
      </c>
    </row>
    <row r="49" spans="1:35" ht="54" customHeight="1" x14ac:dyDescent="0.2">
      <c r="A49" s="56"/>
      <c r="B49" s="57"/>
      <c r="C49" s="1">
        <v>43</v>
      </c>
      <c r="D49" s="4" t="s">
        <v>52</v>
      </c>
      <c r="E49" s="31">
        <v>828</v>
      </c>
      <c r="F49" s="20">
        <f t="shared" si="2"/>
        <v>80303.324346982045</v>
      </c>
      <c r="G49" s="12">
        <f t="shared" si="3"/>
        <v>45859920</v>
      </c>
      <c r="H49" s="8">
        <v>1850000</v>
      </c>
      <c r="I49" s="2"/>
      <c r="J49" s="2">
        <v>3222275.39</v>
      </c>
      <c r="K49" s="11">
        <f t="shared" si="0"/>
        <v>10214985.913649028</v>
      </c>
      <c r="L49" s="2">
        <v>321000</v>
      </c>
      <c r="M49" s="2">
        <v>0</v>
      </c>
      <c r="N49" s="2">
        <v>0</v>
      </c>
      <c r="O49" s="2">
        <v>0</v>
      </c>
      <c r="P49" s="11">
        <f t="shared" si="4"/>
        <v>5022971.2556521017</v>
      </c>
      <c r="Q49" s="2">
        <f t="shared" si="5"/>
        <v>66491152.55930113</v>
      </c>
      <c r="S49" s="27">
        <v>42924000</v>
      </c>
      <c r="T49" s="29">
        <v>2812320</v>
      </c>
      <c r="U49" s="29">
        <v>123600</v>
      </c>
      <c r="V49" s="27">
        <v>9620000</v>
      </c>
      <c r="W49" s="29">
        <v>594985.91364902735</v>
      </c>
      <c r="Y49" s="27">
        <v>8566246.6456521023</v>
      </c>
    </row>
    <row r="50" spans="1:35" ht="54" customHeight="1" x14ac:dyDescent="0.2">
      <c r="A50" s="56"/>
      <c r="B50" s="57"/>
      <c r="C50" s="1">
        <v>44</v>
      </c>
      <c r="D50" s="4" t="s">
        <v>53</v>
      </c>
      <c r="E50" s="31">
        <v>1723</v>
      </c>
      <c r="F50" s="20">
        <f t="shared" si="2"/>
        <v>65692.303549264834</v>
      </c>
      <c r="G50" s="12">
        <f t="shared" si="3"/>
        <v>78230020</v>
      </c>
      <c r="H50" s="8">
        <v>3783000</v>
      </c>
      <c r="I50" s="2"/>
      <c r="J50" s="2">
        <v>4281740.49</v>
      </c>
      <c r="K50" s="11">
        <f t="shared" si="0"/>
        <v>19397320.641020212</v>
      </c>
      <c r="L50" s="2">
        <v>310200</v>
      </c>
      <c r="M50" s="2">
        <v>40000</v>
      </c>
      <c r="N50" s="2">
        <v>0</v>
      </c>
      <c r="O50" s="2">
        <v>0</v>
      </c>
      <c r="P50" s="11">
        <f t="shared" si="4"/>
        <v>7145557.8843631148</v>
      </c>
      <c r="Q50" s="2">
        <f t="shared" si="5"/>
        <v>113187839.01538332</v>
      </c>
      <c r="S50" s="27">
        <v>73660000</v>
      </c>
      <c r="T50" s="29">
        <v>4374720</v>
      </c>
      <c r="U50" s="29">
        <v>195300</v>
      </c>
      <c r="V50" s="27">
        <v>18842000</v>
      </c>
      <c r="W50" s="29">
        <v>555320.64102021127</v>
      </c>
      <c r="Y50" s="27">
        <v>11777498.374363115</v>
      </c>
    </row>
    <row r="51" spans="1:35" ht="54" customHeight="1" x14ac:dyDescent="0.2">
      <c r="A51" s="56"/>
      <c r="B51" s="57"/>
      <c r="C51" s="1">
        <v>45</v>
      </c>
      <c r="D51" s="4" t="s">
        <v>54</v>
      </c>
      <c r="E51" s="31">
        <v>552</v>
      </c>
      <c r="F51" s="20">
        <f t="shared" si="2"/>
        <v>90776.353726525849</v>
      </c>
      <c r="G51" s="12">
        <f t="shared" si="3"/>
        <v>30792640</v>
      </c>
      <c r="H51" s="8">
        <v>1219000</v>
      </c>
      <c r="I51" s="2"/>
      <c r="J51" s="2">
        <v>3270419.97</v>
      </c>
      <c r="K51" s="11">
        <f t="shared" si="0"/>
        <v>9618994.2778761312</v>
      </c>
      <c r="L51" s="2">
        <v>173230</v>
      </c>
      <c r="M51" s="2">
        <v>5250</v>
      </c>
      <c r="N51" s="2">
        <v>0</v>
      </c>
      <c r="O51" s="2">
        <v>0</v>
      </c>
      <c r="P51" s="11">
        <f t="shared" si="4"/>
        <v>5029013.0091661364</v>
      </c>
      <c r="Q51" s="2">
        <f t="shared" si="5"/>
        <v>50108547.257042266</v>
      </c>
      <c r="S51" s="27">
        <v>29074000</v>
      </c>
      <c r="T51" s="29">
        <v>1718640</v>
      </c>
      <c r="V51" s="27">
        <v>9262000</v>
      </c>
      <c r="W51" s="29">
        <v>356994.27787613106</v>
      </c>
      <c r="Y51" s="27">
        <v>8477912.9791661371</v>
      </c>
    </row>
    <row r="52" spans="1:35" ht="54" customHeight="1" x14ac:dyDescent="0.2">
      <c r="A52" s="56"/>
      <c r="B52" s="57"/>
      <c r="C52" s="1">
        <v>46</v>
      </c>
      <c r="D52" s="4" t="s">
        <v>55</v>
      </c>
      <c r="E52" s="31">
        <v>762</v>
      </c>
      <c r="F52" s="20">
        <f t="shared" si="2"/>
        <v>82369.469768030467</v>
      </c>
      <c r="G52" s="12">
        <f t="shared" si="3"/>
        <v>40161960</v>
      </c>
      <c r="H52" s="8">
        <v>1670000</v>
      </c>
      <c r="I52" s="2"/>
      <c r="J52" s="2">
        <v>4448547.21</v>
      </c>
      <c r="K52" s="11">
        <f t="shared" si="0"/>
        <v>9998091.8689119611</v>
      </c>
      <c r="L52" s="2">
        <v>130300</v>
      </c>
      <c r="M52" s="2">
        <v>35000</v>
      </c>
      <c r="N52" s="2">
        <v>0</v>
      </c>
      <c r="O52" s="2">
        <v>0</v>
      </c>
      <c r="P52" s="11">
        <f t="shared" si="4"/>
        <v>6321636.8843272543</v>
      </c>
      <c r="Q52" s="2">
        <f t="shared" si="5"/>
        <v>62765535.963239215</v>
      </c>
      <c r="S52" s="27">
        <v>37584000</v>
      </c>
      <c r="T52" s="29">
        <v>2187360</v>
      </c>
      <c r="U52" s="29">
        <v>390600</v>
      </c>
      <c r="V52" s="27">
        <v>9653000</v>
      </c>
      <c r="W52" s="29">
        <v>345091.86891196034</v>
      </c>
      <c r="Y52" s="27">
        <v>10935484.094327254</v>
      </c>
    </row>
    <row r="53" spans="1:35" ht="54" customHeight="1" x14ac:dyDescent="0.2">
      <c r="A53" s="56"/>
      <c r="B53" s="57"/>
      <c r="C53" s="1">
        <v>47</v>
      </c>
      <c r="D53" s="4" t="s">
        <v>56</v>
      </c>
      <c r="E53" s="31">
        <v>1412</v>
      </c>
      <c r="F53" s="20">
        <f t="shared" si="2"/>
        <v>75661.497212517294</v>
      </c>
      <c r="G53" s="12">
        <f t="shared" si="3"/>
        <v>68641560</v>
      </c>
      <c r="H53" s="8">
        <v>3114000</v>
      </c>
      <c r="I53" s="2"/>
      <c r="J53" s="2">
        <v>6511909.5800000001</v>
      </c>
      <c r="K53" s="11">
        <f t="shared" si="0"/>
        <v>16643454.336991062</v>
      </c>
      <c r="L53" s="2">
        <v>265000</v>
      </c>
      <c r="M53" s="2">
        <v>25000</v>
      </c>
      <c r="N53" s="2">
        <v>0</v>
      </c>
      <c r="O53" s="2">
        <v>0</v>
      </c>
      <c r="P53" s="11">
        <f t="shared" si="4"/>
        <v>11633110.147083351</v>
      </c>
      <c r="Q53" s="2">
        <f t="shared" si="5"/>
        <v>106834034.06407441</v>
      </c>
      <c r="S53" s="27">
        <v>64371000</v>
      </c>
      <c r="T53" s="29">
        <v>4140360</v>
      </c>
      <c r="U53" s="29">
        <v>130200</v>
      </c>
      <c r="V53" s="27">
        <v>16104000</v>
      </c>
      <c r="W53" s="29">
        <v>539454.33699106239</v>
      </c>
      <c r="Y53" s="27">
        <v>18435019.727083351</v>
      </c>
    </row>
    <row r="54" spans="1:35" ht="54" customHeight="1" thickBot="1" x14ac:dyDescent="0.25">
      <c r="A54" s="56"/>
      <c r="B54" s="57"/>
      <c r="C54" s="1">
        <v>48</v>
      </c>
      <c r="D54" s="4" t="s">
        <v>57</v>
      </c>
      <c r="E54" s="31">
        <v>1662</v>
      </c>
      <c r="F54" s="20">
        <f t="shared" si="2"/>
        <v>75220.95612272287</v>
      </c>
      <c r="G54" s="12">
        <f t="shared" si="3"/>
        <v>80981140</v>
      </c>
      <c r="H54" s="8">
        <v>3751000</v>
      </c>
      <c r="I54" s="2"/>
      <c r="J54" s="2">
        <v>5595631.1299999999</v>
      </c>
      <c r="K54" s="11">
        <f t="shared" si="0"/>
        <v>19338117.377282552</v>
      </c>
      <c r="L54" s="2">
        <v>338000</v>
      </c>
      <c r="M54" s="2">
        <v>150000</v>
      </c>
      <c r="N54" s="2">
        <v>0</v>
      </c>
      <c r="O54" s="2">
        <v>0</v>
      </c>
      <c r="P54" s="11">
        <f t="shared" si="4"/>
        <v>14863340.568682864</v>
      </c>
      <c r="Q54" s="2">
        <f t="shared" si="5"/>
        <v>125017229.07596542</v>
      </c>
      <c r="S54" s="27">
        <v>75682000</v>
      </c>
      <c r="T54" s="29">
        <v>4452840</v>
      </c>
      <c r="U54" s="29">
        <v>846300</v>
      </c>
      <c r="V54" s="27">
        <v>18640000</v>
      </c>
      <c r="W54" s="29">
        <v>698117.37728255137</v>
      </c>
      <c r="Y54" s="27">
        <v>20946971.698682863</v>
      </c>
    </row>
    <row r="55" spans="1:35" s="22" customFormat="1" ht="54" customHeight="1" thickBot="1" x14ac:dyDescent="0.25">
      <c r="A55" s="44" t="s">
        <v>6</v>
      </c>
      <c r="B55" s="45"/>
      <c r="C55" s="45"/>
      <c r="D55" s="45"/>
      <c r="E55" s="33">
        <f>SUM(E7:E54)</f>
        <v>35308</v>
      </c>
      <c r="F55" s="21"/>
      <c r="G55" s="14">
        <f t="shared" ref="G55:Q55" si="6">SUM(G7:G54)</f>
        <v>1951930000</v>
      </c>
      <c r="H55" s="14">
        <f t="shared" si="6"/>
        <v>77651000</v>
      </c>
      <c r="I55" s="14">
        <f t="shared" si="6"/>
        <v>679000</v>
      </c>
      <c r="J55" s="14">
        <f>SUM(J7:J54)</f>
        <v>177544421.64000005</v>
      </c>
      <c r="K55" s="14">
        <f t="shared" si="6"/>
        <v>599120880</v>
      </c>
      <c r="L55" s="14">
        <f t="shared" si="6"/>
        <v>10475080</v>
      </c>
      <c r="M55" s="14">
        <f t="shared" si="6"/>
        <v>1481250</v>
      </c>
      <c r="N55" s="14">
        <f t="shared" si="6"/>
        <v>0</v>
      </c>
      <c r="O55" s="14">
        <f t="shared" si="6"/>
        <v>0</v>
      </c>
      <c r="P55" s="15">
        <f t="shared" si="6"/>
        <v>315595188.36000001</v>
      </c>
      <c r="Q55" s="15">
        <f t="shared" si="6"/>
        <v>3134476819.9999995</v>
      </c>
      <c r="S55" s="34">
        <f>SUM(S7:S54)</f>
        <v>1837465000</v>
      </c>
      <c r="T55" s="34">
        <f t="shared" ref="T55:Y55" si="7">SUM(T7:T54)</f>
        <v>103665000</v>
      </c>
      <c r="U55" s="34">
        <f t="shared" si="7"/>
        <v>10800000</v>
      </c>
      <c r="V55" s="34">
        <f t="shared" si="7"/>
        <v>518954000</v>
      </c>
      <c r="W55" s="28">
        <f t="shared" si="7"/>
        <v>80166879.999999985</v>
      </c>
      <c r="X55" s="28"/>
      <c r="Y55" s="28">
        <f t="shared" si="7"/>
        <v>505095940.00000006</v>
      </c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7" spans="1:35" x14ac:dyDescent="0.2">
      <c r="W57" s="29">
        <v>80166880</v>
      </c>
      <c r="Y57" s="27">
        <v>505095940</v>
      </c>
    </row>
    <row r="58" spans="1:35" x14ac:dyDescent="0.2">
      <c r="Q58" s="27"/>
      <c r="W58" s="29">
        <f>W55-W57</f>
        <v>0</v>
      </c>
      <c r="Y58" s="29">
        <f>Y55-Y57</f>
        <v>0</v>
      </c>
    </row>
    <row r="62" spans="1:35" x14ac:dyDescent="0.2">
      <c r="H62" s="27"/>
    </row>
  </sheetData>
  <mergeCells count="15">
    <mergeCell ref="P4:Q4"/>
    <mergeCell ref="A2:Q2"/>
    <mergeCell ref="A3:Q3"/>
    <mergeCell ref="A55:D55"/>
    <mergeCell ref="B5:B6"/>
    <mergeCell ref="C5:D6"/>
    <mergeCell ref="E5:E6"/>
    <mergeCell ref="F5:F6"/>
    <mergeCell ref="Q5:Q6"/>
    <mergeCell ref="A8:A18"/>
    <mergeCell ref="B8:B18"/>
    <mergeCell ref="A20:A54"/>
    <mergeCell ref="B20:B54"/>
    <mergeCell ref="G5:I5"/>
    <mergeCell ref="J5:P5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opLeftCell="H46" zoomScaleNormal="100" workbookViewId="0">
      <selection activeCell="A3" sqref="A3:Q3"/>
    </sheetView>
  </sheetViews>
  <sheetFormatPr defaultColWidth="9.140625" defaultRowHeight="12" x14ac:dyDescent="0.2"/>
  <cols>
    <col min="1" max="1" width="3.85546875" style="16" customWidth="1"/>
    <col min="2" max="2" width="11.140625" style="16" customWidth="1"/>
    <col min="3" max="3" width="4.85546875" style="16" customWidth="1"/>
    <col min="4" max="4" width="27" style="16" customWidth="1"/>
    <col min="5" max="5" width="9.42578125" style="16" customWidth="1"/>
    <col min="6" max="6" width="10" style="18" customWidth="1"/>
    <col min="7" max="7" width="14" style="16" customWidth="1"/>
    <col min="8" max="8" width="12.85546875" style="16" customWidth="1"/>
    <col min="9" max="9" width="13.140625" style="16" customWidth="1"/>
    <col min="10" max="10" width="13.85546875" style="16" customWidth="1"/>
    <col min="11" max="12" width="12.140625" style="16" customWidth="1"/>
    <col min="13" max="13" width="12.5703125" style="16" customWidth="1"/>
    <col min="14" max="16" width="13.85546875" style="16" customWidth="1"/>
    <col min="17" max="17" width="14.28515625" style="16" customWidth="1"/>
    <col min="18" max="18" width="0" style="16" hidden="1" customWidth="1"/>
    <col min="19" max="19" width="13.140625" style="27" hidden="1" customWidth="1"/>
    <col min="20" max="20" width="13.140625" style="29" hidden="1" customWidth="1"/>
    <col min="21" max="21" width="13.140625" style="27" hidden="1" customWidth="1"/>
    <col min="22" max="22" width="10.85546875" style="29" hidden="1" customWidth="1"/>
    <col min="23" max="26" width="0" style="16" hidden="1" customWidth="1"/>
    <col min="27" max="16384" width="9.140625" style="16"/>
  </cols>
  <sheetData>
    <row r="1" spans="1:35" x14ac:dyDescent="0.2">
      <c r="A1" s="17"/>
      <c r="B1" s="17"/>
      <c r="C1" s="17"/>
      <c r="D1" s="17"/>
      <c r="E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5" x14ac:dyDescent="0.2">
      <c r="A2" s="43" t="s">
        <v>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5" x14ac:dyDescent="0.2">
      <c r="A3" s="43" t="s">
        <v>79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35" ht="12.75" thickBot="1" x14ac:dyDescent="0.25">
      <c r="A4" s="19"/>
      <c r="P4" s="42" t="s">
        <v>58</v>
      </c>
      <c r="Q4" s="42"/>
    </row>
    <row r="5" spans="1:35" ht="33.75" customHeight="1" thickBot="1" x14ac:dyDescent="0.25">
      <c r="A5" s="24" t="s">
        <v>0</v>
      </c>
      <c r="B5" s="46" t="s">
        <v>60</v>
      </c>
      <c r="C5" s="48" t="s">
        <v>5</v>
      </c>
      <c r="D5" s="49"/>
      <c r="E5" s="46" t="s">
        <v>61</v>
      </c>
      <c r="F5" s="52" t="s">
        <v>62</v>
      </c>
      <c r="G5" s="60" t="s">
        <v>63</v>
      </c>
      <c r="H5" s="60"/>
      <c r="I5" s="61"/>
      <c r="J5" s="62" t="s">
        <v>64</v>
      </c>
      <c r="K5" s="60"/>
      <c r="L5" s="60"/>
      <c r="M5" s="60"/>
      <c r="N5" s="60"/>
      <c r="O5" s="60"/>
      <c r="P5" s="61"/>
      <c r="Q5" s="54" t="s">
        <v>65</v>
      </c>
    </row>
    <row r="6" spans="1:35" ht="163.5" customHeight="1" thickBot="1" x14ac:dyDescent="0.25">
      <c r="A6" s="25" t="s">
        <v>1</v>
      </c>
      <c r="B6" s="47"/>
      <c r="C6" s="50"/>
      <c r="D6" s="51"/>
      <c r="E6" s="47"/>
      <c r="F6" s="53"/>
      <c r="G6" s="26" t="s">
        <v>66</v>
      </c>
      <c r="H6" s="26" t="s">
        <v>67</v>
      </c>
      <c r="I6" s="26" t="s">
        <v>68</v>
      </c>
      <c r="J6" s="26" t="s">
        <v>69</v>
      </c>
      <c r="K6" s="26" t="s">
        <v>2</v>
      </c>
      <c r="L6" s="26" t="s">
        <v>70</v>
      </c>
      <c r="M6" s="26" t="s">
        <v>71</v>
      </c>
      <c r="N6" s="26" t="s">
        <v>3</v>
      </c>
      <c r="O6" s="26" t="s">
        <v>4</v>
      </c>
      <c r="P6" s="26" t="s">
        <v>72</v>
      </c>
      <c r="Q6" s="55"/>
      <c r="S6" s="27" t="s">
        <v>74</v>
      </c>
      <c r="T6" s="29" t="s">
        <v>77</v>
      </c>
      <c r="U6" s="27" t="s">
        <v>75</v>
      </c>
      <c r="V6" s="29" t="s">
        <v>76</v>
      </c>
    </row>
    <row r="7" spans="1:35" ht="112.5" customHeight="1" x14ac:dyDescent="0.2">
      <c r="A7" s="5">
        <v>1</v>
      </c>
      <c r="B7" s="35" t="s">
        <v>7</v>
      </c>
      <c r="C7" s="9">
        <v>1</v>
      </c>
      <c r="D7" s="10" t="s">
        <v>8</v>
      </c>
      <c r="E7" s="30">
        <v>267</v>
      </c>
      <c r="F7" s="20">
        <f>Q7/E7</f>
        <v>225065.03375832591</v>
      </c>
      <c r="G7" s="12">
        <f>S7+U7+T7</f>
        <v>30099880</v>
      </c>
      <c r="H7" s="13">
        <v>370000</v>
      </c>
      <c r="I7" s="11"/>
      <c r="J7" s="11">
        <v>3670716.79</v>
      </c>
      <c r="K7" s="11">
        <f t="shared" ref="K7:K54" si="0">V7+W7</f>
        <v>17428236.338641666</v>
      </c>
      <c r="L7" s="11">
        <v>43600</v>
      </c>
      <c r="M7" s="11">
        <v>10000</v>
      </c>
      <c r="N7" s="11">
        <v>0</v>
      </c>
      <c r="O7" s="11">
        <v>0</v>
      </c>
      <c r="P7" s="11">
        <f>Y7-O7-N7-M7-L7-J7</f>
        <v>8469930.8848313577</v>
      </c>
      <c r="Q7" s="11">
        <f t="shared" ref="Q7:Q38" si="1">SUM(G7:P7)</f>
        <v>60092364.013473019</v>
      </c>
      <c r="S7" s="27">
        <v>29527000</v>
      </c>
      <c r="T7" s="29">
        <v>312480</v>
      </c>
      <c r="U7" s="29">
        <v>260400</v>
      </c>
      <c r="V7" s="27">
        <v>9609000</v>
      </c>
      <c r="W7" s="29">
        <v>7819236.338641664</v>
      </c>
      <c r="X7" s="29"/>
      <c r="Y7" s="27">
        <v>12194247.674831357</v>
      </c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ht="54" customHeight="1" x14ac:dyDescent="0.2">
      <c r="A8" s="56">
        <v>2</v>
      </c>
      <c r="B8" s="57" t="s">
        <v>9</v>
      </c>
      <c r="C8" s="9">
        <v>2</v>
      </c>
      <c r="D8" s="10" t="s">
        <v>10</v>
      </c>
      <c r="E8" s="31">
        <v>166</v>
      </c>
      <c r="F8" s="20">
        <f t="shared" ref="F8:F54" si="2">Q8/E8</f>
        <v>132641.01597618373</v>
      </c>
      <c r="G8" s="12">
        <f t="shared" ref="G8:G54" si="3">S8+U8+T8</f>
        <v>12433180</v>
      </c>
      <c r="H8" s="13">
        <v>375000</v>
      </c>
      <c r="I8" s="11"/>
      <c r="J8" s="11">
        <v>1686268.6</v>
      </c>
      <c r="K8" s="11">
        <f t="shared" si="0"/>
        <v>4184996.7927745604</v>
      </c>
      <c r="L8" s="11">
        <v>97000</v>
      </c>
      <c r="M8" s="11">
        <v>0</v>
      </c>
      <c r="N8" s="11">
        <v>0</v>
      </c>
      <c r="O8" s="11">
        <v>0</v>
      </c>
      <c r="P8" s="11">
        <f t="shared" ref="P8:P54" si="4">Y8-O8-N8-M8-L8-J8</f>
        <v>3241963.2592719379</v>
      </c>
      <c r="Q8" s="11">
        <f t="shared" si="1"/>
        <v>22018408.652046498</v>
      </c>
      <c r="S8" s="27">
        <v>11665000</v>
      </c>
      <c r="T8" s="29">
        <v>703080</v>
      </c>
      <c r="U8" s="29">
        <v>65100</v>
      </c>
      <c r="V8" s="27">
        <v>4066000</v>
      </c>
      <c r="W8" s="29">
        <v>118996.7927745605</v>
      </c>
      <c r="X8" s="29"/>
      <c r="Y8" s="27">
        <v>5025231.859271938</v>
      </c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54" customHeight="1" x14ac:dyDescent="0.2">
      <c r="A9" s="56"/>
      <c r="B9" s="57"/>
      <c r="C9" s="1">
        <v>3</v>
      </c>
      <c r="D9" s="4" t="s">
        <v>11</v>
      </c>
      <c r="E9" s="31">
        <v>160</v>
      </c>
      <c r="F9" s="20">
        <f t="shared" si="2"/>
        <v>173866.60694490196</v>
      </c>
      <c r="G9" s="12">
        <f t="shared" si="3"/>
        <v>13586180</v>
      </c>
      <c r="H9" s="8">
        <v>363000</v>
      </c>
      <c r="I9" s="2"/>
      <c r="J9" s="2">
        <v>1793036.02</v>
      </c>
      <c r="K9" s="11">
        <f t="shared" si="0"/>
        <v>5769994.5604372332</v>
      </c>
      <c r="L9" s="2">
        <v>142000</v>
      </c>
      <c r="M9" s="2">
        <v>50000</v>
      </c>
      <c r="N9" s="2">
        <v>0</v>
      </c>
      <c r="O9" s="2">
        <v>0</v>
      </c>
      <c r="P9" s="11">
        <f t="shared" si="4"/>
        <v>6114446.5307470802</v>
      </c>
      <c r="Q9" s="2">
        <f t="shared" si="1"/>
        <v>27818657.111184314</v>
      </c>
      <c r="S9" s="27">
        <v>12818000</v>
      </c>
      <c r="T9" s="29">
        <v>703080</v>
      </c>
      <c r="U9" s="29">
        <v>65100</v>
      </c>
      <c r="V9" s="27">
        <v>5532000</v>
      </c>
      <c r="W9" s="29">
        <v>237994.56043723342</v>
      </c>
      <c r="X9" s="29"/>
      <c r="Y9" s="27">
        <v>8099482.5507470807</v>
      </c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54" customHeight="1" x14ac:dyDescent="0.2">
      <c r="A10" s="56"/>
      <c r="B10" s="57"/>
      <c r="C10" s="1">
        <v>4</v>
      </c>
      <c r="D10" s="4" t="s">
        <v>12</v>
      </c>
      <c r="E10" s="31">
        <v>215</v>
      </c>
      <c r="F10" s="20">
        <f t="shared" si="2"/>
        <v>113963.42978430103</v>
      </c>
      <c r="G10" s="12">
        <f t="shared" si="3"/>
        <v>15656080</v>
      </c>
      <c r="H10" s="8">
        <v>473000</v>
      </c>
      <c r="I10" s="2"/>
      <c r="J10" s="2">
        <v>1488178.82</v>
      </c>
      <c r="K10" s="11">
        <f t="shared" si="0"/>
        <v>4045863.0968037094</v>
      </c>
      <c r="L10" s="2">
        <v>146300</v>
      </c>
      <c r="M10" s="2">
        <v>5000</v>
      </c>
      <c r="N10" s="2">
        <v>0</v>
      </c>
      <c r="O10" s="2">
        <v>0</v>
      </c>
      <c r="P10" s="11">
        <f t="shared" si="4"/>
        <v>2687715.4868210098</v>
      </c>
      <c r="Q10" s="2">
        <f t="shared" si="1"/>
        <v>24502137.403624721</v>
      </c>
      <c r="S10" s="27">
        <v>14953000</v>
      </c>
      <c r="T10" s="29">
        <v>703080</v>
      </c>
      <c r="U10" s="29"/>
      <c r="V10" s="27">
        <v>3911000</v>
      </c>
      <c r="W10" s="29">
        <v>134863.0968037094</v>
      </c>
      <c r="X10" s="29"/>
      <c r="Y10" s="27">
        <v>4327194.3068210101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54" customHeight="1" x14ac:dyDescent="0.2">
      <c r="A11" s="56"/>
      <c r="B11" s="57"/>
      <c r="C11" s="1">
        <v>5</v>
      </c>
      <c r="D11" s="4" t="s">
        <v>13</v>
      </c>
      <c r="E11" s="31">
        <v>176</v>
      </c>
      <c r="F11" s="20">
        <f t="shared" si="2"/>
        <v>122645.5910187757</v>
      </c>
      <c r="G11" s="12">
        <f t="shared" si="3"/>
        <v>13292180</v>
      </c>
      <c r="H11" s="8">
        <v>395000</v>
      </c>
      <c r="I11" s="2"/>
      <c r="J11" s="2">
        <v>403798.11</v>
      </c>
      <c r="K11" s="11">
        <f t="shared" si="0"/>
        <v>4809975.0345234945</v>
      </c>
      <c r="L11" s="2">
        <v>206550</v>
      </c>
      <c r="M11" s="2">
        <v>10000</v>
      </c>
      <c r="N11" s="2">
        <v>0</v>
      </c>
      <c r="O11" s="2">
        <v>0</v>
      </c>
      <c r="P11" s="11">
        <f t="shared" si="4"/>
        <v>2468120.874781026</v>
      </c>
      <c r="Q11" s="2">
        <f t="shared" si="1"/>
        <v>21585624.019304521</v>
      </c>
      <c r="S11" s="27">
        <v>12524000</v>
      </c>
      <c r="T11" s="29">
        <v>703080</v>
      </c>
      <c r="U11" s="29">
        <v>65100</v>
      </c>
      <c r="V11" s="27">
        <v>3739000</v>
      </c>
      <c r="W11" s="29">
        <v>1070975.0345234943</v>
      </c>
      <c r="X11" s="29"/>
      <c r="Y11" s="27">
        <v>3088468.9847810259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54" customHeight="1" x14ac:dyDescent="0.2">
      <c r="A12" s="56"/>
      <c r="B12" s="57"/>
      <c r="C12" s="1">
        <v>6</v>
      </c>
      <c r="D12" s="4" t="s">
        <v>14</v>
      </c>
      <c r="E12" s="31">
        <v>356</v>
      </c>
      <c r="F12" s="20">
        <f t="shared" si="2"/>
        <v>89202.328216250098</v>
      </c>
      <c r="G12" s="12">
        <f t="shared" si="3"/>
        <v>21161200</v>
      </c>
      <c r="H12" s="8">
        <v>814000</v>
      </c>
      <c r="I12" s="2"/>
      <c r="J12" s="2">
        <v>1409814.12</v>
      </c>
      <c r="K12" s="11">
        <f t="shared" si="0"/>
        <v>5057727.1684955312</v>
      </c>
      <c r="L12" s="2">
        <v>121000</v>
      </c>
      <c r="M12" s="2">
        <v>10000</v>
      </c>
      <c r="N12" s="2">
        <v>0</v>
      </c>
      <c r="O12" s="2">
        <v>0</v>
      </c>
      <c r="P12" s="11">
        <f t="shared" si="4"/>
        <v>3182287.5564895021</v>
      </c>
      <c r="Q12" s="2">
        <f t="shared" si="1"/>
        <v>31756028.844985034</v>
      </c>
      <c r="S12" s="27">
        <v>19729000</v>
      </c>
      <c r="T12" s="29">
        <v>1171800</v>
      </c>
      <c r="U12" s="29">
        <v>260400</v>
      </c>
      <c r="V12" s="27">
        <v>4788000</v>
      </c>
      <c r="W12" s="29">
        <v>269727.16849553119</v>
      </c>
      <c r="X12" s="29"/>
      <c r="Y12" s="27">
        <v>4723101.6764895022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54" customHeight="1" x14ac:dyDescent="0.2">
      <c r="A13" s="56"/>
      <c r="B13" s="57"/>
      <c r="C13" s="1">
        <v>7</v>
      </c>
      <c r="D13" s="4" t="s">
        <v>15</v>
      </c>
      <c r="E13" s="31">
        <v>211</v>
      </c>
      <c r="F13" s="20">
        <f t="shared" si="2"/>
        <v>111544.77608054774</v>
      </c>
      <c r="G13" s="12">
        <f t="shared" si="3"/>
        <v>15363320</v>
      </c>
      <c r="H13" s="8">
        <v>465000</v>
      </c>
      <c r="I13" s="2"/>
      <c r="J13" s="2">
        <v>1097193.03</v>
      </c>
      <c r="K13" s="11">
        <f t="shared" si="0"/>
        <v>3619997.7676626728</v>
      </c>
      <c r="L13" s="2">
        <v>211900</v>
      </c>
      <c r="M13" s="2">
        <v>20000</v>
      </c>
      <c r="N13" s="2">
        <v>0</v>
      </c>
      <c r="O13" s="2">
        <v>0</v>
      </c>
      <c r="P13" s="11">
        <f t="shared" si="4"/>
        <v>2758536.9553328957</v>
      </c>
      <c r="Q13" s="2">
        <f t="shared" si="1"/>
        <v>23535947.752995573</v>
      </c>
      <c r="S13" s="27">
        <v>14504000</v>
      </c>
      <c r="T13" s="29">
        <v>859320</v>
      </c>
      <c r="U13" s="29"/>
      <c r="V13" s="27">
        <v>3501000</v>
      </c>
      <c r="W13" s="29">
        <v>118997.76766267291</v>
      </c>
      <c r="X13" s="29"/>
      <c r="Y13" s="27">
        <v>4087629.985332896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54" customHeight="1" x14ac:dyDescent="0.2">
      <c r="A14" s="56"/>
      <c r="B14" s="57"/>
      <c r="C14" s="1">
        <v>8</v>
      </c>
      <c r="D14" s="4" t="s">
        <v>16</v>
      </c>
      <c r="E14" s="31">
        <v>134</v>
      </c>
      <c r="F14" s="20">
        <f t="shared" si="2"/>
        <v>131044.1416963449</v>
      </c>
      <c r="G14" s="12">
        <f t="shared" si="3"/>
        <v>10979280</v>
      </c>
      <c r="H14" s="8">
        <v>294000</v>
      </c>
      <c r="I14" s="2"/>
      <c r="J14" s="2">
        <v>856013.89</v>
      </c>
      <c r="K14" s="11">
        <f t="shared" si="0"/>
        <v>2753729.4008328584</v>
      </c>
      <c r="L14" s="2">
        <v>81000</v>
      </c>
      <c r="M14" s="2">
        <v>25000</v>
      </c>
      <c r="N14" s="2">
        <v>0</v>
      </c>
      <c r="O14" s="2">
        <v>0</v>
      </c>
      <c r="P14" s="11">
        <f t="shared" si="4"/>
        <v>2570891.6964773578</v>
      </c>
      <c r="Q14" s="2">
        <f t="shared" si="1"/>
        <v>17559914.987310216</v>
      </c>
      <c r="S14" s="27">
        <v>10146000</v>
      </c>
      <c r="T14" s="29">
        <v>703080</v>
      </c>
      <c r="U14" s="29">
        <v>130200</v>
      </c>
      <c r="V14" s="27">
        <v>2603000</v>
      </c>
      <c r="W14" s="29">
        <v>150729.40083285831</v>
      </c>
      <c r="X14" s="29"/>
      <c r="Y14" s="27">
        <v>3532905.5864773579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54" customHeight="1" x14ac:dyDescent="0.2">
      <c r="A15" s="56"/>
      <c r="B15" s="57"/>
      <c r="C15" s="1">
        <v>9</v>
      </c>
      <c r="D15" s="4" t="s">
        <v>17</v>
      </c>
      <c r="E15" s="31">
        <v>188</v>
      </c>
      <c r="F15" s="20">
        <f t="shared" si="2"/>
        <v>141040.92219737344</v>
      </c>
      <c r="G15" s="12">
        <f t="shared" si="3"/>
        <v>14728380</v>
      </c>
      <c r="H15" s="8">
        <v>417000</v>
      </c>
      <c r="I15" s="2"/>
      <c r="J15" s="2">
        <v>2448425.09</v>
      </c>
      <c r="K15" s="11">
        <f t="shared" si="0"/>
        <v>4808860.8644663822</v>
      </c>
      <c r="L15" s="2">
        <v>230500</v>
      </c>
      <c r="M15" s="2">
        <v>15000</v>
      </c>
      <c r="N15" s="2">
        <v>0</v>
      </c>
      <c r="O15" s="2">
        <v>0</v>
      </c>
      <c r="P15" s="11">
        <f t="shared" si="4"/>
        <v>3867527.4186398266</v>
      </c>
      <c r="Q15" s="2">
        <f t="shared" si="1"/>
        <v>26515693.373106208</v>
      </c>
      <c r="S15" s="27">
        <v>13830000</v>
      </c>
      <c r="T15" s="29">
        <v>703080</v>
      </c>
      <c r="U15" s="29">
        <v>195300</v>
      </c>
      <c r="V15" s="27">
        <v>4555000</v>
      </c>
      <c r="W15" s="29">
        <v>253860.86446638231</v>
      </c>
      <c r="X15" s="29"/>
      <c r="Y15" s="27">
        <v>6561452.5086398264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77.25" customHeight="1" x14ac:dyDescent="0.2">
      <c r="A16" s="56"/>
      <c r="B16" s="57"/>
      <c r="C16" s="1">
        <v>10</v>
      </c>
      <c r="D16" s="6" t="s">
        <v>18</v>
      </c>
      <c r="E16" s="32">
        <v>184</v>
      </c>
      <c r="F16" s="20">
        <f t="shared" si="2"/>
        <v>440590.40251932858</v>
      </c>
      <c r="G16" s="12">
        <f t="shared" si="3"/>
        <v>41489160</v>
      </c>
      <c r="H16" s="8">
        <v>422000</v>
      </c>
      <c r="I16" s="2"/>
      <c r="J16" s="2">
        <v>3831818.06</v>
      </c>
      <c r="K16" s="11">
        <f t="shared" si="0"/>
        <v>24166228.17742756</v>
      </c>
      <c r="L16" s="2">
        <v>300400</v>
      </c>
      <c r="M16" s="2">
        <v>0</v>
      </c>
      <c r="N16" s="2">
        <v>0</v>
      </c>
      <c r="O16" s="2">
        <v>0</v>
      </c>
      <c r="P16" s="11">
        <f t="shared" si="4"/>
        <v>10859027.826128894</v>
      </c>
      <c r="Q16" s="2">
        <f t="shared" si="1"/>
        <v>81068634.063556463</v>
      </c>
      <c r="S16" s="27">
        <v>40083000</v>
      </c>
      <c r="T16" s="29">
        <v>1406160</v>
      </c>
      <c r="U16" s="29"/>
      <c r="V16" s="27">
        <v>14359000</v>
      </c>
      <c r="W16" s="29">
        <v>9807228.1774275582</v>
      </c>
      <c r="X16" s="29"/>
      <c r="Y16" s="27">
        <v>14991245.886128895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90.75" customHeight="1" x14ac:dyDescent="0.2">
      <c r="A17" s="56"/>
      <c r="B17" s="57"/>
      <c r="C17" s="1">
        <v>11</v>
      </c>
      <c r="D17" s="7" t="s">
        <v>19</v>
      </c>
      <c r="E17" s="32">
        <v>183</v>
      </c>
      <c r="F17" s="20">
        <f t="shared" si="2"/>
        <v>547528.22785989323</v>
      </c>
      <c r="G17" s="12">
        <f t="shared" si="3"/>
        <v>56245020</v>
      </c>
      <c r="H17" s="8">
        <v>404000</v>
      </c>
      <c r="I17" s="2"/>
      <c r="J17" s="2">
        <v>2643497.2999999998</v>
      </c>
      <c r="K17" s="11">
        <f t="shared" si="0"/>
        <v>32386009.580449726</v>
      </c>
      <c r="L17" s="2">
        <v>328900</v>
      </c>
      <c r="M17" s="2">
        <v>0</v>
      </c>
      <c r="N17" s="2">
        <v>0</v>
      </c>
      <c r="O17" s="2">
        <v>0</v>
      </c>
      <c r="P17" s="11">
        <f t="shared" si="4"/>
        <v>8190238.8179107336</v>
      </c>
      <c r="Q17" s="2">
        <f t="shared" si="1"/>
        <v>100197665.69836046</v>
      </c>
      <c r="S17" s="27">
        <v>54774000</v>
      </c>
      <c r="T17" s="29">
        <v>1405920</v>
      </c>
      <c r="U17" s="29">
        <v>65100</v>
      </c>
      <c r="V17" s="27">
        <v>17117000</v>
      </c>
      <c r="W17" s="29">
        <v>15269009.580449726</v>
      </c>
      <c r="X17" s="29"/>
      <c r="Y17" s="27">
        <v>11162636.117910733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81" customHeight="1" x14ac:dyDescent="0.2">
      <c r="A18" s="56"/>
      <c r="B18" s="58"/>
      <c r="C18" s="1">
        <v>12</v>
      </c>
      <c r="D18" s="7" t="s">
        <v>20</v>
      </c>
      <c r="E18" s="32">
        <v>140</v>
      </c>
      <c r="F18" s="20">
        <f t="shared" si="2"/>
        <v>613400.8838439422</v>
      </c>
      <c r="G18" s="12">
        <f t="shared" si="3"/>
        <v>38968380</v>
      </c>
      <c r="H18" s="8">
        <v>316000</v>
      </c>
      <c r="I18" s="2"/>
      <c r="J18" s="2">
        <v>4807874.33</v>
      </c>
      <c r="K18" s="11">
        <f t="shared" si="0"/>
        <v>32426988.217096005</v>
      </c>
      <c r="L18" s="2">
        <v>221000</v>
      </c>
      <c r="M18" s="2">
        <v>0</v>
      </c>
      <c r="N18" s="2">
        <v>0</v>
      </c>
      <c r="O18" s="2">
        <v>0</v>
      </c>
      <c r="P18" s="11">
        <f t="shared" si="4"/>
        <v>9135881.1910559032</v>
      </c>
      <c r="Q18" s="2">
        <f t="shared" si="1"/>
        <v>85876123.738151908</v>
      </c>
      <c r="S18" s="27">
        <v>37419000</v>
      </c>
      <c r="T18" s="29">
        <v>1484280</v>
      </c>
      <c r="U18" s="29">
        <v>65100</v>
      </c>
      <c r="V18" s="27">
        <v>15251000</v>
      </c>
      <c r="W18" s="29">
        <v>17175988.217096005</v>
      </c>
      <c r="X18" s="29"/>
      <c r="Y18" s="27">
        <v>14164755.521055903</v>
      </c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139.5" customHeight="1" x14ac:dyDescent="0.2">
      <c r="A19" s="5">
        <v>3</v>
      </c>
      <c r="B19" s="3" t="s">
        <v>59</v>
      </c>
      <c r="C19" s="1">
        <v>13</v>
      </c>
      <c r="D19" s="4" t="s">
        <v>38</v>
      </c>
      <c r="E19" s="31">
        <v>1108</v>
      </c>
      <c r="F19" s="20">
        <f t="shared" si="2"/>
        <v>79291.197825295574</v>
      </c>
      <c r="G19" s="12">
        <f t="shared" si="3"/>
        <v>54127700</v>
      </c>
      <c r="H19" s="8">
        <v>2280000</v>
      </c>
      <c r="I19" s="2"/>
      <c r="J19" s="2">
        <v>4204775.54</v>
      </c>
      <c r="K19" s="11">
        <f t="shared" si="0"/>
        <v>17865964.441578705</v>
      </c>
      <c r="L19" s="2">
        <v>342000</v>
      </c>
      <c r="M19" s="2">
        <v>15000</v>
      </c>
      <c r="N19" s="2">
        <v>0</v>
      </c>
      <c r="O19" s="2">
        <v>0</v>
      </c>
      <c r="P19" s="11">
        <f t="shared" si="4"/>
        <v>9019207.2088487931</v>
      </c>
      <c r="Q19" s="2">
        <f t="shared" si="1"/>
        <v>87854647.190427497</v>
      </c>
      <c r="S19" s="27">
        <v>51068000</v>
      </c>
      <c r="T19" s="29">
        <v>2734200</v>
      </c>
      <c r="U19" s="29">
        <v>325500</v>
      </c>
      <c r="V19" s="27">
        <v>14121000</v>
      </c>
      <c r="W19" s="29">
        <v>3744964.4415787058</v>
      </c>
      <c r="X19" s="29"/>
      <c r="Y19" s="27">
        <v>13580982.748848792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54" customHeight="1" x14ac:dyDescent="0.2">
      <c r="A20" s="56">
        <v>4</v>
      </c>
      <c r="B20" s="59" t="s">
        <v>21</v>
      </c>
      <c r="C20" s="1">
        <v>14</v>
      </c>
      <c r="D20" s="4" t="s">
        <v>22</v>
      </c>
      <c r="E20" s="31">
        <v>1561</v>
      </c>
      <c r="F20" s="20">
        <f t="shared" si="2"/>
        <v>81238.126502960775</v>
      </c>
      <c r="G20" s="12">
        <f t="shared" si="3"/>
        <v>68919580</v>
      </c>
      <c r="H20" s="8">
        <v>3418000</v>
      </c>
      <c r="I20" s="2"/>
      <c r="J20" s="2">
        <v>8563048.2100000009</v>
      </c>
      <c r="K20" s="11">
        <f t="shared" si="0"/>
        <v>18740444.022987735</v>
      </c>
      <c r="L20" s="2">
        <v>303000</v>
      </c>
      <c r="M20" s="2">
        <v>100000</v>
      </c>
      <c r="N20" s="2">
        <v>0</v>
      </c>
      <c r="O20" s="2">
        <v>0</v>
      </c>
      <c r="P20" s="11">
        <f t="shared" si="4"/>
        <v>26768643.238134019</v>
      </c>
      <c r="Q20" s="2">
        <f t="shared" si="1"/>
        <v>126812715.47112176</v>
      </c>
      <c r="S20" s="27">
        <v>63985000</v>
      </c>
      <c r="T20" s="29">
        <v>4218480</v>
      </c>
      <c r="U20" s="29">
        <v>716100</v>
      </c>
      <c r="V20" s="27">
        <v>17963000</v>
      </c>
      <c r="W20" s="29">
        <v>777444.02298773383</v>
      </c>
      <c r="X20" s="29"/>
      <c r="Y20" s="27">
        <v>35734691.44813402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54" customHeight="1" x14ac:dyDescent="0.2">
      <c r="A21" s="56"/>
      <c r="B21" s="57"/>
      <c r="C21" s="1">
        <v>15</v>
      </c>
      <c r="D21" s="4" t="s">
        <v>23</v>
      </c>
      <c r="E21" s="31">
        <v>1359</v>
      </c>
      <c r="F21" s="20">
        <f t="shared" si="2"/>
        <v>71343.169829309889</v>
      </c>
      <c r="G21" s="12">
        <f t="shared" si="3"/>
        <v>63933860</v>
      </c>
      <c r="H21" s="8">
        <v>3076000</v>
      </c>
      <c r="I21" s="2"/>
      <c r="J21" s="2">
        <v>6856902.5599999996</v>
      </c>
      <c r="K21" s="11">
        <f t="shared" si="0"/>
        <v>16966320.641020212</v>
      </c>
      <c r="L21" s="2">
        <v>300000</v>
      </c>
      <c r="M21" s="2">
        <v>5000</v>
      </c>
      <c r="N21" s="2">
        <v>0</v>
      </c>
      <c r="O21" s="2">
        <v>0</v>
      </c>
      <c r="P21" s="11">
        <f t="shared" si="4"/>
        <v>5817284.5970119247</v>
      </c>
      <c r="Q21" s="2">
        <f t="shared" si="1"/>
        <v>96955367.798032135</v>
      </c>
      <c r="S21" s="27">
        <v>60119000</v>
      </c>
      <c r="T21" s="29">
        <v>3749760</v>
      </c>
      <c r="U21" s="29">
        <v>65100</v>
      </c>
      <c r="V21" s="27">
        <v>16411000</v>
      </c>
      <c r="W21" s="29">
        <v>555320.64102021127</v>
      </c>
      <c r="X21" s="29"/>
      <c r="Y21" s="27">
        <v>12979187.157011924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54" customHeight="1" x14ac:dyDescent="0.2">
      <c r="A22" s="56"/>
      <c r="B22" s="57"/>
      <c r="C22" s="1">
        <v>16</v>
      </c>
      <c r="D22" s="4" t="s">
        <v>24</v>
      </c>
      <c r="E22" s="31">
        <v>1223</v>
      </c>
      <c r="F22" s="20">
        <f t="shared" si="2"/>
        <v>74193.799673958827</v>
      </c>
      <c r="G22" s="12">
        <f t="shared" si="3"/>
        <v>62606440</v>
      </c>
      <c r="H22" s="8">
        <v>2687000</v>
      </c>
      <c r="I22" s="2"/>
      <c r="J22" s="2">
        <v>4401841.25</v>
      </c>
      <c r="K22" s="11">
        <f t="shared" si="0"/>
        <v>14682588.032961914</v>
      </c>
      <c r="L22" s="2">
        <v>116100</v>
      </c>
      <c r="M22" s="2">
        <v>40000</v>
      </c>
      <c r="N22" s="2">
        <v>0</v>
      </c>
      <c r="O22" s="2">
        <v>0</v>
      </c>
      <c r="P22" s="11">
        <f t="shared" si="4"/>
        <v>6205047.7182897367</v>
      </c>
      <c r="Q22" s="2">
        <f t="shared" si="1"/>
        <v>90739017.001251653</v>
      </c>
      <c r="S22" s="27">
        <v>59065000</v>
      </c>
      <c r="T22" s="29">
        <v>3281040</v>
      </c>
      <c r="U22" s="29">
        <v>260400</v>
      </c>
      <c r="V22" s="27">
        <v>14159000</v>
      </c>
      <c r="W22" s="29">
        <v>523588.03296191356</v>
      </c>
      <c r="X22" s="29"/>
      <c r="Y22" s="27">
        <v>10762988.968289737</v>
      </c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75" customHeight="1" x14ac:dyDescent="0.2">
      <c r="A23" s="56"/>
      <c r="B23" s="57"/>
      <c r="C23" s="1">
        <v>17</v>
      </c>
      <c r="D23" s="4" t="s">
        <v>25</v>
      </c>
      <c r="E23" s="31">
        <v>1252</v>
      </c>
      <c r="F23" s="20">
        <f t="shared" si="2"/>
        <v>64760.258243096745</v>
      </c>
      <c r="G23" s="12">
        <f t="shared" si="3"/>
        <v>54661320</v>
      </c>
      <c r="H23" s="8">
        <v>2743000</v>
      </c>
      <c r="I23" s="2"/>
      <c r="J23" s="2">
        <v>3419200.99</v>
      </c>
      <c r="K23" s="11">
        <f t="shared" si="0"/>
        <v>14511721.728932764</v>
      </c>
      <c r="L23" s="2">
        <v>292000</v>
      </c>
      <c r="M23" s="2">
        <v>50000</v>
      </c>
      <c r="N23" s="2">
        <v>0</v>
      </c>
      <c r="O23" s="2">
        <v>0</v>
      </c>
      <c r="P23" s="11">
        <f t="shared" si="4"/>
        <v>5402600.6014243625</v>
      </c>
      <c r="Q23" s="2">
        <f t="shared" si="1"/>
        <v>81079843.320357129</v>
      </c>
      <c r="S23" s="27">
        <v>51198000</v>
      </c>
      <c r="T23" s="29">
        <v>3202920</v>
      </c>
      <c r="U23" s="29">
        <v>260400</v>
      </c>
      <c r="V23" s="27">
        <v>14004000</v>
      </c>
      <c r="W23" s="29">
        <v>507721.72893276461</v>
      </c>
      <c r="X23" s="29"/>
      <c r="Y23" s="27">
        <v>9163801.5914243627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75" customHeight="1" x14ac:dyDescent="0.2">
      <c r="A24" s="56"/>
      <c r="B24" s="57"/>
      <c r="C24" s="1">
        <v>18</v>
      </c>
      <c r="D24" s="4" t="s">
        <v>26</v>
      </c>
      <c r="E24" s="31">
        <v>1866</v>
      </c>
      <c r="F24" s="20">
        <f t="shared" si="2"/>
        <v>73187.902774457456</v>
      </c>
      <c r="G24" s="12">
        <f t="shared" si="3"/>
        <v>83379300</v>
      </c>
      <c r="H24" s="8">
        <v>4102000</v>
      </c>
      <c r="I24" s="2"/>
      <c r="J24" s="2">
        <v>14695728</v>
      </c>
      <c r="K24" s="11">
        <f t="shared" si="0"/>
        <v>26231632.963166289</v>
      </c>
      <c r="L24" s="2">
        <v>429000</v>
      </c>
      <c r="M24" s="2">
        <v>31000</v>
      </c>
      <c r="N24" s="2">
        <v>0</v>
      </c>
      <c r="O24" s="2">
        <v>0</v>
      </c>
      <c r="P24" s="11">
        <f t="shared" si="4"/>
        <v>7699965.6139713228</v>
      </c>
      <c r="Q24" s="2">
        <f t="shared" si="1"/>
        <v>136568626.57713762</v>
      </c>
      <c r="S24" s="27">
        <v>77976000</v>
      </c>
      <c r="T24" s="29">
        <v>4687200</v>
      </c>
      <c r="U24" s="29">
        <v>716100</v>
      </c>
      <c r="V24" s="27">
        <v>21169000</v>
      </c>
      <c r="W24" s="29">
        <v>5062632.9631662909</v>
      </c>
      <c r="X24" s="29"/>
      <c r="Y24" s="27">
        <v>22855693.613971323</v>
      </c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65.25" customHeight="1" x14ac:dyDescent="0.2">
      <c r="A25" s="56"/>
      <c r="B25" s="57"/>
      <c r="C25" s="1">
        <v>19</v>
      </c>
      <c r="D25" s="4" t="s">
        <v>27</v>
      </c>
      <c r="E25" s="31">
        <v>840</v>
      </c>
      <c r="F25" s="20">
        <f t="shared" si="2"/>
        <v>81926.814731952036</v>
      </c>
      <c r="G25" s="12">
        <f t="shared" si="3"/>
        <v>41122920</v>
      </c>
      <c r="H25" s="8">
        <v>1866000</v>
      </c>
      <c r="I25" s="2"/>
      <c r="J25" s="2">
        <v>3282885.79</v>
      </c>
      <c r="K25" s="11">
        <f t="shared" si="0"/>
        <v>17626785.857136808</v>
      </c>
      <c r="L25" s="2">
        <v>162000</v>
      </c>
      <c r="M25" s="2">
        <v>150000</v>
      </c>
      <c r="N25" s="2">
        <v>0</v>
      </c>
      <c r="O25" s="2">
        <v>0</v>
      </c>
      <c r="P25" s="11">
        <f t="shared" si="4"/>
        <v>4607932.7277029036</v>
      </c>
      <c r="Q25" s="2">
        <f t="shared" si="1"/>
        <v>68818524.374839708</v>
      </c>
      <c r="S25" s="27">
        <v>37920000</v>
      </c>
      <c r="T25" s="29">
        <v>2421720</v>
      </c>
      <c r="U25" s="29">
        <v>781200</v>
      </c>
      <c r="V25" s="27">
        <v>17008000</v>
      </c>
      <c r="W25" s="29">
        <v>618785.85713680694</v>
      </c>
      <c r="X25" s="29"/>
      <c r="Y25" s="27">
        <v>8202818.5177029036</v>
      </c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72.75" customHeight="1" x14ac:dyDescent="0.2">
      <c r="A26" s="56"/>
      <c r="B26" s="57"/>
      <c r="C26" s="1">
        <v>20</v>
      </c>
      <c r="D26" s="4" t="s">
        <v>28</v>
      </c>
      <c r="E26" s="31">
        <v>1316</v>
      </c>
      <c r="F26" s="20">
        <f t="shared" si="2"/>
        <v>91254.11401999426</v>
      </c>
      <c r="G26" s="12">
        <f t="shared" si="3"/>
        <v>80364820</v>
      </c>
      <c r="H26" s="8">
        <v>3000000</v>
      </c>
      <c r="I26" s="2"/>
      <c r="J26" s="2">
        <v>8485535.3599999994</v>
      </c>
      <c r="K26" s="11">
        <f t="shared" si="0"/>
        <v>20230143.428547226</v>
      </c>
      <c r="L26" s="2">
        <v>301000</v>
      </c>
      <c r="M26" s="2">
        <v>90000</v>
      </c>
      <c r="N26" s="2">
        <v>0</v>
      </c>
      <c r="O26" s="2">
        <v>0</v>
      </c>
      <c r="P26" s="11">
        <f t="shared" si="4"/>
        <v>7618915.2617652323</v>
      </c>
      <c r="Q26" s="2">
        <f t="shared" si="1"/>
        <v>120090414.05031244</v>
      </c>
      <c r="S26" s="27">
        <v>76576000</v>
      </c>
      <c r="T26" s="29">
        <v>3593520</v>
      </c>
      <c r="U26" s="29">
        <v>195300</v>
      </c>
      <c r="V26" s="27">
        <v>17755000</v>
      </c>
      <c r="W26" s="29">
        <v>2475143.4285472278</v>
      </c>
      <c r="X26" s="29"/>
      <c r="Y26" s="27">
        <v>16495450.621765232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71.25" customHeight="1" x14ac:dyDescent="0.2">
      <c r="A27" s="56"/>
      <c r="B27" s="57"/>
      <c r="C27" s="1">
        <v>21</v>
      </c>
      <c r="D27" s="4" t="s">
        <v>29</v>
      </c>
      <c r="E27" s="31">
        <v>435</v>
      </c>
      <c r="F27" s="20">
        <f t="shared" si="2"/>
        <v>100186.63880710598</v>
      </c>
      <c r="G27" s="12">
        <f t="shared" si="3"/>
        <v>28177800</v>
      </c>
      <c r="H27" s="8">
        <v>954000</v>
      </c>
      <c r="I27" s="2"/>
      <c r="J27" s="2">
        <v>1832880.39</v>
      </c>
      <c r="K27" s="11">
        <f t="shared" si="0"/>
        <v>8029727.1684955312</v>
      </c>
      <c r="L27" s="2">
        <v>219000</v>
      </c>
      <c r="M27" s="2">
        <v>25000</v>
      </c>
      <c r="N27" s="2">
        <v>0</v>
      </c>
      <c r="O27" s="2">
        <v>0</v>
      </c>
      <c r="P27" s="11">
        <f t="shared" si="4"/>
        <v>4342780.3225955721</v>
      </c>
      <c r="Q27" s="2">
        <f t="shared" si="1"/>
        <v>43581187.881091103</v>
      </c>
      <c r="S27" s="27">
        <v>26355000</v>
      </c>
      <c r="T27" s="29">
        <v>1562400</v>
      </c>
      <c r="U27" s="29">
        <v>260400</v>
      </c>
      <c r="V27" s="27">
        <v>7760000</v>
      </c>
      <c r="W27" s="29">
        <v>269727.16849553119</v>
      </c>
      <c r="X27" s="29"/>
      <c r="Y27" s="27">
        <v>6419660.7125955718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54" customHeight="1" x14ac:dyDescent="0.2">
      <c r="A28" s="56"/>
      <c r="B28" s="57"/>
      <c r="C28" s="1">
        <v>22</v>
      </c>
      <c r="D28" s="4" t="s">
        <v>30</v>
      </c>
      <c r="E28" s="31">
        <v>766</v>
      </c>
      <c r="F28" s="20">
        <f t="shared" si="2"/>
        <v>74549.664979750509</v>
      </c>
      <c r="G28" s="12">
        <f t="shared" si="3"/>
        <v>35411660</v>
      </c>
      <c r="H28" s="8">
        <v>1679000</v>
      </c>
      <c r="I28" s="2"/>
      <c r="J28" s="2">
        <v>3722703.32</v>
      </c>
      <c r="K28" s="11">
        <f t="shared" si="0"/>
        <v>9643315.2014574446</v>
      </c>
      <c r="L28" s="2">
        <f>355300+47600</f>
        <v>402900</v>
      </c>
      <c r="M28" s="2">
        <v>0</v>
      </c>
      <c r="N28" s="2">
        <v>0</v>
      </c>
      <c r="O28" s="2">
        <v>0</v>
      </c>
      <c r="P28" s="11">
        <f t="shared" si="4"/>
        <v>6245464.8530314397</v>
      </c>
      <c r="Q28" s="2">
        <f t="shared" si="1"/>
        <v>57105043.37448889</v>
      </c>
      <c r="S28" s="27">
        <v>33029000</v>
      </c>
      <c r="T28" s="29">
        <v>2187360</v>
      </c>
      <c r="U28" s="29">
        <v>195300</v>
      </c>
      <c r="V28" s="27">
        <v>8850000</v>
      </c>
      <c r="W28" s="29">
        <v>793315.20145744469</v>
      </c>
      <c r="X28" s="29"/>
      <c r="Y28" s="27">
        <v>10371068.17303144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54" customHeight="1" x14ac:dyDescent="0.2">
      <c r="A29" s="56"/>
      <c r="B29" s="57"/>
      <c r="C29" s="1">
        <v>23</v>
      </c>
      <c r="D29" s="4" t="s">
        <v>31</v>
      </c>
      <c r="E29" s="31">
        <v>1863</v>
      </c>
      <c r="F29" s="20">
        <f t="shared" si="2"/>
        <v>69025.993254750269</v>
      </c>
      <c r="G29" s="12">
        <f t="shared" si="3"/>
        <v>85128700</v>
      </c>
      <c r="H29" s="8">
        <v>4080000</v>
      </c>
      <c r="I29" s="2"/>
      <c r="J29" s="2">
        <v>6433606.0199999996</v>
      </c>
      <c r="K29" s="11">
        <f t="shared" si="0"/>
        <v>21554588.032961912</v>
      </c>
      <c r="L29" s="2">
        <v>81200</v>
      </c>
      <c r="M29" s="2">
        <v>30000</v>
      </c>
      <c r="N29" s="2">
        <v>0</v>
      </c>
      <c r="O29" s="2">
        <v>0</v>
      </c>
      <c r="P29" s="11">
        <f t="shared" si="4"/>
        <v>11287331.380637839</v>
      </c>
      <c r="Q29" s="2">
        <f t="shared" si="1"/>
        <v>128595425.43359976</v>
      </c>
      <c r="S29" s="27">
        <v>80116000</v>
      </c>
      <c r="T29" s="29">
        <v>4687200</v>
      </c>
      <c r="U29" s="29">
        <v>325500</v>
      </c>
      <c r="V29" s="27">
        <v>21031000</v>
      </c>
      <c r="W29" s="29">
        <v>523588.03296191356</v>
      </c>
      <c r="X29" s="29"/>
      <c r="Y29" s="27">
        <v>17832137.400637839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54" customHeight="1" x14ac:dyDescent="0.2">
      <c r="A30" s="56"/>
      <c r="B30" s="57"/>
      <c r="C30" s="1">
        <v>24</v>
      </c>
      <c r="D30" s="4" t="s">
        <v>32</v>
      </c>
      <c r="E30" s="31">
        <v>1309</v>
      </c>
      <c r="F30" s="20">
        <f t="shared" si="2"/>
        <v>63678.578463391947</v>
      </c>
      <c r="G30" s="12">
        <f t="shared" si="3"/>
        <v>57464500</v>
      </c>
      <c r="H30" s="8">
        <v>2867000</v>
      </c>
      <c r="I30" s="2"/>
      <c r="J30" s="2">
        <v>3646266.88</v>
      </c>
      <c r="K30" s="11">
        <f t="shared" si="0"/>
        <v>14897320.64102021</v>
      </c>
      <c r="L30" s="2">
        <v>287000</v>
      </c>
      <c r="M30" s="2">
        <v>0</v>
      </c>
      <c r="N30" s="2">
        <v>0</v>
      </c>
      <c r="O30" s="2">
        <v>0</v>
      </c>
      <c r="P30" s="11">
        <f t="shared" si="4"/>
        <v>4193171.6875598384</v>
      </c>
      <c r="Q30" s="2">
        <f t="shared" si="1"/>
        <v>83355259.208580062</v>
      </c>
      <c r="S30" s="27">
        <v>53233000</v>
      </c>
      <c r="T30" s="29">
        <v>3906000</v>
      </c>
      <c r="U30" s="29">
        <v>325500</v>
      </c>
      <c r="V30" s="27">
        <v>14342000</v>
      </c>
      <c r="W30" s="29">
        <v>555320.64102021127</v>
      </c>
      <c r="X30" s="29"/>
      <c r="Y30" s="27">
        <v>8126438.5675598383</v>
      </c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54" customHeight="1" x14ac:dyDescent="0.2">
      <c r="A31" s="56"/>
      <c r="B31" s="57"/>
      <c r="C31" s="1">
        <v>25</v>
      </c>
      <c r="D31" s="4" t="s">
        <v>33</v>
      </c>
      <c r="E31" s="31">
        <v>1362</v>
      </c>
      <c r="F31" s="20">
        <f t="shared" si="2"/>
        <v>67717.446336712906</v>
      </c>
      <c r="G31" s="12">
        <f t="shared" si="3"/>
        <v>63128100</v>
      </c>
      <c r="H31" s="8">
        <v>2999000</v>
      </c>
      <c r="I31" s="2"/>
      <c r="J31" s="2">
        <v>4087353.72</v>
      </c>
      <c r="K31" s="11">
        <f t="shared" si="0"/>
        <v>16163186.94504936</v>
      </c>
      <c r="L31" s="2">
        <v>320000</v>
      </c>
      <c r="M31" s="2">
        <v>10000</v>
      </c>
      <c r="N31" s="2">
        <v>0</v>
      </c>
      <c r="O31" s="2">
        <v>0</v>
      </c>
      <c r="P31" s="11">
        <f t="shared" si="4"/>
        <v>5523521.2455536332</v>
      </c>
      <c r="Q31" s="2">
        <f t="shared" si="1"/>
        <v>92231161.910602987</v>
      </c>
      <c r="S31" s="27">
        <v>59157000</v>
      </c>
      <c r="T31" s="29">
        <v>3515400</v>
      </c>
      <c r="U31" s="29">
        <v>455700</v>
      </c>
      <c r="V31" s="27">
        <v>15592000</v>
      </c>
      <c r="W31" s="29">
        <v>571186.94504936016</v>
      </c>
      <c r="X31" s="29"/>
      <c r="Y31" s="27">
        <v>9940874.9655536339</v>
      </c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54" customHeight="1" x14ac:dyDescent="0.2">
      <c r="A32" s="56"/>
      <c r="B32" s="57"/>
      <c r="C32" s="1">
        <v>26</v>
      </c>
      <c r="D32" s="4" t="s">
        <v>34</v>
      </c>
      <c r="E32" s="31">
        <v>1793</v>
      </c>
      <c r="F32" s="20">
        <f t="shared" si="2"/>
        <v>66744.612075760248</v>
      </c>
      <c r="G32" s="12">
        <f t="shared" si="3"/>
        <v>80847040</v>
      </c>
      <c r="H32" s="8">
        <v>3977000</v>
      </c>
      <c r="I32" s="2"/>
      <c r="J32" s="2">
        <v>7406935.04</v>
      </c>
      <c r="K32" s="11">
        <f t="shared" si="0"/>
        <v>20243855.424903616</v>
      </c>
      <c r="L32" s="2">
        <v>331400</v>
      </c>
      <c r="M32" s="2">
        <v>11000</v>
      </c>
      <c r="N32" s="2">
        <v>0</v>
      </c>
      <c r="O32" s="2">
        <v>0</v>
      </c>
      <c r="P32" s="11">
        <f t="shared" si="4"/>
        <v>6855858.9869345101</v>
      </c>
      <c r="Q32" s="2">
        <f t="shared" si="1"/>
        <v>119673089.45183814</v>
      </c>
      <c r="S32" s="27">
        <v>76264000</v>
      </c>
      <c r="T32" s="29">
        <v>4452840</v>
      </c>
      <c r="U32" s="29">
        <v>130200</v>
      </c>
      <c r="V32" s="27">
        <v>19752000</v>
      </c>
      <c r="W32" s="29">
        <v>491855.42490361573</v>
      </c>
      <c r="X32" s="29"/>
      <c r="Y32" s="27">
        <v>14605194.02693451</v>
      </c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54" customHeight="1" x14ac:dyDescent="0.2">
      <c r="A33" s="56"/>
      <c r="B33" s="57"/>
      <c r="C33" s="1">
        <v>27</v>
      </c>
      <c r="D33" s="4" t="s">
        <v>35</v>
      </c>
      <c r="E33" s="31">
        <v>339</v>
      </c>
      <c r="F33" s="20">
        <f t="shared" si="2"/>
        <v>100654.98259113629</v>
      </c>
      <c r="G33" s="12">
        <f t="shared" si="3"/>
        <v>21412220</v>
      </c>
      <c r="H33" s="8">
        <v>763000</v>
      </c>
      <c r="I33" s="2"/>
      <c r="J33" s="2">
        <v>2999158.36</v>
      </c>
      <c r="K33" s="11">
        <f t="shared" si="0"/>
        <v>5452727.1684955312</v>
      </c>
      <c r="L33" s="2">
        <v>39200</v>
      </c>
      <c r="M33" s="2">
        <v>5000</v>
      </c>
      <c r="N33" s="2">
        <v>0</v>
      </c>
      <c r="O33" s="2">
        <v>0</v>
      </c>
      <c r="P33" s="11">
        <f t="shared" si="4"/>
        <v>3450733.5698996647</v>
      </c>
      <c r="Q33" s="2">
        <f t="shared" si="1"/>
        <v>34122039.098395199</v>
      </c>
      <c r="S33" s="27">
        <v>19967000</v>
      </c>
      <c r="T33" s="29">
        <v>1249920</v>
      </c>
      <c r="U33" s="29">
        <v>195300</v>
      </c>
      <c r="V33" s="27">
        <v>5183000</v>
      </c>
      <c r="W33" s="29">
        <v>269727.16849553119</v>
      </c>
      <c r="X33" s="29"/>
      <c r="Y33" s="27">
        <v>6494091.9298996646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54" customHeight="1" x14ac:dyDescent="0.2">
      <c r="A34" s="56"/>
      <c r="B34" s="57"/>
      <c r="C34" s="1">
        <v>28</v>
      </c>
      <c r="D34" s="4" t="s">
        <v>36</v>
      </c>
      <c r="E34" s="31">
        <v>523</v>
      </c>
      <c r="F34" s="20">
        <f t="shared" si="2"/>
        <v>93876.137052659309</v>
      </c>
      <c r="G34" s="12">
        <f t="shared" si="3"/>
        <v>31726400</v>
      </c>
      <c r="H34" s="8">
        <v>1096000</v>
      </c>
      <c r="I34" s="2">
        <v>679000</v>
      </c>
      <c r="J34" s="2">
        <v>3365143.63</v>
      </c>
      <c r="K34" s="11">
        <f t="shared" si="0"/>
        <v>7824727.1684955312</v>
      </c>
      <c r="L34" s="2">
        <v>80000</v>
      </c>
      <c r="M34" s="2">
        <v>5000</v>
      </c>
      <c r="N34" s="2">
        <v>0</v>
      </c>
      <c r="O34" s="2">
        <v>0</v>
      </c>
      <c r="P34" s="11">
        <f t="shared" si="4"/>
        <v>4320948.8800452901</v>
      </c>
      <c r="Q34" s="2">
        <f t="shared" si="1"/>
        <v>49097219.678540818</v>
      </c>
      <c r="S34" s="27">
        <v>30164000</v>
      </c>
      <c r="T34" s="29">
        <v>1562400</v>
      </c>
      <c r="U34" s="29"/>
      <c r="V34" s="27">
        <v>7555000</v>
      </c>
      <c r="W34" s="29">
        <v>269727.16849553119</v>
      </c>
      <c r="X34" s="29"/>
      <c r="Y34" s="27">
        <v>7771092.51004529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54" customHeight="1" x14ac:dyDescent="0.2">
      <c r="A35" s="56"/>
      <c r="B35" s="57"/>
      <c r="C35" s="1">
        <v>29</v>
      </c>
      <c r="D35" s="4" t="s">
        <v>37</v>
      </c>
      <c r="E35" s="31">
        <v>357</v>
      </c>
      <c r="F35" s="20">
        <f t="shared" si="2"/>
        <v>88486.742668160718</v>
      </c>
      <c r="G35" s="12">
        <f t="shared" si="3"/>
        <v>21092880</v>
      </c>
      <c r="H35" s="8">
        <v>800000</v>
      </c>
      <c r="I35" s="2"/>
      <c r="J35" s="2">
        <v>1262356.3999999999</v>
      </c>
      <c r="K35" s="11">
        <f t="shared" si="0"/>
        <v>5668860.8644663822</v>
      </c>
      <c r="L35" s="2">
        <v>348000</v>
      </c>
      <c r="M35" s="2">
        <v>5000</v>
      </c>
      <c r="N35" s="2">
        <v>0</v>
      </c>
      <c r="O35" s="2">
        <v>0</v>
      </c>
      <c r="P35" s="11">
        <f t="shared" si="4"/>
        <v>2412669.868066994</v>
      </c>
      <c r="Q35" s="2">
        <f t="shared" si="1"/>
        <v>31589767.132533375</v>
      </c>
      <c r="S35" s="27">
        <v>19869000</v>
      </c>
      <c r="T35" s="29">
        <v>1093680</v>
      </c>
      <c r="U35" s="29">
        <v>130200</v>
      </c>
      <c r="V35" s="27">
        <v>5415000</v>
      </c>
      <c r="W35" s="29">
        <v>253860.86446638231</v>
      </c>
      <c r="X35" s="29"/>
      <c r="Y35" s="27">
        <v>4028026.2680669939</v>
      </c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54" customHeight="1" x14ac:dyDescent="0.2">
      <c r="A36" s="56"/>
      <c r="B36" s="57"/>
      <c r="C36" s="1">
        <v>30</v>
      </c>
      <c r="D36" s="4" t="s">
        <v>39</v>
      </c>
      <c r="E36" s="31">
        <v>374</v>
      </c>
      <c r="F36" s="20">
        <f t="shared" si="2"/>
        <v>117353.41068728667</v>
      </c>
      <c r="G36" s="12">
        <f t="shared" si="3"/>
        <v>24830580</v>
      </c>
      <c r="H36" s="8">
        <v>823000</v>
      </c>
      <c r="I36" s="2"/>
      <c r="J36" s="2">
        <v>2562606.17</v>
      </c>
      <c r="K36" s="11">
        <f t="shared" si="0"/>
        <v>7949593.4725246802</v>
      </c>
      <c r="L36" s="2">
        <v>141000</v>
      </c>
      <c r="M36" s="2">
        <v>22000</v>
      </c>
      <c r="N36" s="2">
        <v>0</v>
      </c>
      <c r="O36" s="2">
        <v>0</v>
      </c>
      <c r="P36" s="11">
        <f t="shared" si="4"/>
        <v>7561395.954520531</v>
      </c>
      <c r="Q36" s="2">
        <f t="shared" si="1"/>
        <v>43890175.597045213</v>
      </c>
      <c r="S36" s="27">
        <v>23151000</v>
      </c>
      <c r="T36" s="29">
        <v>1484280</v>
      </c>
      <c r="U36" s="29">
        <v>195300</v>
      </c>
      <c r="V36" s="27">
        <v>7664000</v>
      </c>
      <c r="W36" s="29">
        <v>285593.47252468008</v>
      </c>
      <c r="X36" s="29"/>
      <c r="Y36" s="27">
        <v>10287002.124520531</v>
      </c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54" customHeight="1" x14ac:dyDescent="0.2">
      <c r="A37" s="56"/>
      <c r="B37" s="57"/>
      <c r="C37" s="1">
        <v>31</v>
      </c>
      <c r="D37" s="4" t="s">
        <v>40</v>
      </c>
      <c r="E37" s="31">
        <v>598</v>
      </c>
      <c r="F37" s="20">
        <f t="shared" si="2"/>
        <v>77564.65664150301</v>
      </c>
      <c r="G37" s="12">
        <f t="shared" si="3"/>
        <v>29127060</v>
      </c>
      <c r="H37" s="8">
        <v>1320000</v>
      </c>
      <c r="I37" s="2"/>
      <c r="J37" s="2">
        <v>2511147.7200000002</v>
      </c>
      <c r="K37" s="11">
        <f t="shared" si="0"/>
        <v>9058855.4249036163</v>
      </c>
      <c r="L37" s="2">
        <v>312600</v>
      </c>
      <c r="M37" s="2">
        <v>12000</v>
      </c>
      <c r="N37" s="2">
        <v>0</v>
      </c>
      <c r="O37" s="2">
        <v>0</v>
      </c>
      <c r="P37" s="11">
        <f t="shared" si="4"/>
        <v>4042001.5267151897</v>
      </c>
      <c r="Q37" s="2">
        <f t="shared" si="1"/>
        <v>46383664.671618804</v>
      </c>
      <c r="S37" s="27">
        <v>27135000</v>
      </c>
      <c r="T37" s="29">
        <v>1796760</v>
      </c>
      <c r="U37" s="29">
        <v>195300</v>
      </c>
      <c r="V37" s="27">
        <v>8567000</v>
      </c>
      <c r="W37" s="29">
        <v>491855.42490361573</v>
      </c>
      <c r="X37" s="29"/>
      <c r="Y37" s="27">
        <v>6877749.2467151899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54" customHeight="1" x14ac:dyDescent="0.2">
      <c r="A38" s="56"/>
      <c r="B38" s="57"/>
      <c r="C38" s="1">
        <v>32</v>
      </c>
      <c r="D38" s="4" t="s">
        <v>41</v>
      </c>
      <c r="E38" s="31">
        <v>495</v>
      </c>
      <c r="F38" s="20">
        <f t="shared" si="2"/>
        <v>86178.541898868862</v>
      </c>
      <c r="G38" s="12">
        <f t="shared" si="3"/>
        <v>28266400</v>
      </c>
      <c r="H38" s="8">
        <v>1090000</v>
      </c>
      <c r="I38" s="2"/>
      <c r="J38" s="2">
        <v>1783928.79</v>
      </c>
      <c r="K38" s="11">
        <f t="shared" si="0"/>
        <v>7568590.2652992401</v>
      </c>
      <c r="L38" s="2">
        <v>315200</v>
      </c>
      <c r="M38" s="2">
        <v>15000</v>
      </c>
      <c r="N38" s="2">
        <v>0</v>
      </c>
      <c r="O38" s="2">
        <v>0</v>
      </c>
      <c r="P38" s="11">
        <f t="shared" si="4"/>
        <v>3619259.1846408471</v>
      </c>
      <c r="Q38" s="2">
        <f t="shared" si="1"/>
        <v>42658378.239940085</v>
      </c>
      <c r="S38" s="27">
        <v>26704000</v>
      </c>
      <c r="T38" s="29">
        <v>1562400</v>
      </c>
      <c r="U38" s="29"/>
      <c r="V38" s="27">
        <v>7164000</v>
      </c>
      <c r="W38" s="29">
        <v>404590.26529924059</v>
      </c>
      <c r="X38" s="29"/>
      <c r="Y38" s="27">
        <v>5733387.9746408472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54" customHeight="1" x14ac:dyDescent="0.2">
      <c r="A39" s="56"/>
      <c r="B39" s="57"/>
      <c r="C39" s="1">
        <v>33</v>
      </c>
      <c r="D39" s="4" t="s">
        <v>42</v>
      </c>
      <c r="E39" s="31">
        <v>410</v>
      </c>
      <c r="F39" s="20">
        <f t="shared" si="2"/>
        <v>100153.90027111457</v>
      </c>
      <c r="G39" s="12">
        <f t="shared" si="3"/>
        <v>25170960</v>
      </c>
      <c r="H39" s="8">
        <v>806000</v>
      </c>
      <c r="I39" s="2"/>
      <c r="J39" s="2">
        <v>2952838.77</v>
      </c>
      <c r="K39" s="11">
        <f t="shared" si="0"/>
        <v>8175654.2467865748</v>
      </c>
      <c r="L39" s="2">
        <v>87200</v>
      </c>
      <c r="M39" s="2">
        <v>5000</v>
      </c>
      <c r="N39" s="2">
        <v>0</v>
      </c>
      <c r="O39" s="2">
        <v>0</v>
      </c>
      <c r="P39" s="11">
        <f t="shared" si="4"/>
        <v>3865446.0943704029</v>
      </c>
      <c r="Q39" s="2">
        <f t="shared" ref="Q39:Q54" si="5">SUM(G39:P39)</f>
        <v>41063099.111156978</v>
      </c>
      <c r="S39" s="27">
        <v>23895000</v>
      </c>
      <c r="T39" s="29">
        <v>1015560</v>
      </c>
      <c r="U39" s="29">
        <v>260400</v>
      </c>
      <c r="V39" s="27">
        <v>7280000</v>
      </c>
      <c r="W39" s="29">
        <v>895654.24678657472</v>
      </c>
      <c r="X39" s="29"/>
      <c r="Y39" s="27">
        <v>6910484.8643704029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54" customHeight="1" x14ac:dyDescent="0.2">
      <c r="A40" s="56"/>
      <c r="B40" s="57"/>
      <c r="C40" s="1">
        <v>34</v>
      </c>
      <c r="D40" s="4" t="s">
        <v>43</v>
      </c>
      <c r="E40" s="31">
        <v>429</v>
      </c>
      <c r="F40" s="20">
        <f t="shared" si="2"/>
        <v>153819.15972516735</v>
      </c>
      <c r="G40" s="12">
        <f t="shared" si="3"/>
        <v>31460400</v>
      </c>
      <c r="H40" s="8">
        <v>945000</v>
      </c>
      <c r="I40" s="2"/>
      <c r="J40" s="2">
        <v>2225028.64</v>
      </c>
      <c r="K40" s="11">
        <f t="shared" si="0"/>
        <v>10410839.106215317</v>
      </c>
      <c r="L40" s="2">
        <v>422400</v>
      </c>
      <c r="M40" s="2">
        <v>150000</v>
      </c>
      <c r="N40" s="2">
        <v>0</v>
      </c>
      <c r="O40" s="2">
        <v>0</v>
      </c>
      <c r="P40" s="11">
        <f t="shared" si="4"/>
        <v>20374751.775881488</v>
      </c>
      <c r="Q40" s="2">
        <f t="shared" si="5"/>
        <v>65988419.522096798</v>
      </c>
      <c r="S40" s="27">
        <v>29898000</v>
      </c>
      <c r="T40" s="29">
        <v>1562400</v>
      </c>
      <c r="U40" s="29"/>
      <c r="V40" s="27">
        <v>9205000</v>
      </c>
      <c r="W40" s="29">
        <v>1205839.1062153159</v>
      </c>
      <c r="X40" s="29"/>
      <c r="Y40" s="27">
        <v>23172180.415881488</v>
      </c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54" customHeight="1" x14ac:dyDescent="0.2">
      <c r="A41" s="56"/>
      <c r="B41" s="57"/>
      <c r="C41" s="1">
        <v>35</v>
      </c>
      <c r="D41" s="4" t="s">
        <v>44</v>
      </c>
      <c r="E41" s="31">
        <v>560</v>
      </c>
      <c r="F41" s="20">
        <f t="shared" si="2"/>
        <v>87272.657952418289</v>
      </c>
      <c r="G41" s="12">
        <f t="shared" si="3"/>
        <v>30873340</v>
      </c>
      <c r="H41" s="8">
        <v>1247000</v>
      </c>
      <c r="I41" s="2"/>
      <c r="J41" s="2">
        <v>2219656.44</v>
      </c>
      <c r="K41" s="11">
        <f t="shared" si="0"/>
        <v>10303322.873357538</v>
      </c>
      <c r="L41" s="2">
        <v>230000</v>
      </c>
      <c r="M41" s="2">
        <v>10000</v>
      </c>
      <c r="N41" s="2">
        <v>0</v>
      </c>
      <c r="O41" s="2">
        <v>0</v>
      </c>
      <c r="P41" s="11">
        <f t="shared" si="4"/>
        <v>3989369.1399967088</v>
      </c>
      <c r="Q41" s="2">
        <f t="shared" si="5"/>
        <v>48872688.453354239</v>
      </c>
      <c r="S41" s="27">
        <v>28699000</v>
      </c>
      <c r="T41" s="29">
        <v>1718640</v>
      </c>
      <c r="U41" s="29">
        <v>455700</v>
      </c>
      <c r="V41" s="27">
        <v>9867000</v>
      </c>
      <c r="W41" s="29">
        <v>436322.87335753837</v>
      </c>
      <c r="X41" s="29"/>
      <c r="Y41" s="27">
        <v>6449025.5799967088</v>
      </c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54" customHeight="1" x14ac:dyDescent="0.2">
      <c r="A42" s="56"/>
      <c r="B42" s="57"/>
      <c r="C42" s="1">
        <v>36</v>
      </c>
      <c r="D42" s="4" t="s">
        <v>45</v>
      </c>
      <c r="E42" s="31">
        <v>466</v>
      </c>
      <c r="F42" s="20">
        <f t="shared" si="2"/>
        <v>104785.37753942449</v>
      </c>
      <c r="G42" s="12">
        <f t="shared" si="3"/>
        <v>31219800</v>
      </c>
      <c r="H42" s="8">
        <v>1045000</v>
      </c>
      <c r="I42" s="2"/>
      <c r="J42" s="2">
        <v>2388233.4900000002</v>
      </c>
      <c r="K42" s="11">
        <f t="shared" si="0"/>
        <v>9722726.8859344292</v>
      </c>
      <c r="L42" s="2">
        <v>95000</v>
      </c>
      <c r="M42" s="2">
        <v>120000</v>
      </c>
      <c r="N42" s="2">
        <v>0</v>
      </c>
      <c r="O42" s="2">
        <v>0</v>
      </c>
      <c r="P42" s="11">
        <f t="shared" si="4"/>
        <v>4239225.5574373864</v>
      </c>
      <c r="Q42" s="2">
        <f t="shared" si="5"/>
        <v>48829985.933371812</v>
      </c>
      <c r="S42" s="27">
        <v>29397000</v>
      </c>
      <c r="T42" s="29">
        <v>1562400</v>
      </c>
      <c r="U42" s="29">
        <v>260400</v>
      </c>
      <c r="V42" s="27">
        <v>9334000</v>
      </c>
      <c r="W42" s="29">
        <v>388726.88593442884</v>
      </c>
      <c r="X42" s="29"/>
      <c r="Y42" s="27">
        <v>6842459.0474373866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54" customHeight="1" x14ac:dyDescent="0.2">
      <c r="A43" s="56"/>
      <c r="B43" s="57"/>
      <c r="C43" s="1">
        <v>37</v>
      </c>
      <c r="D43" s="4" t="s">
        <v>46</v>
      </c>
      <c r="E43" s="31">
        <v>759</v>
      </c>
      <c r="F43" s="20">
        <f t="shared" si="2"/>
        <v>81735.646337639919</v>
      </c>
      <c r="G43" s="12">
        <f t="shared" si="3"/>
        <v>37544920</v>
      </c>
      <c r="H43" s="8">
        <v>1690000</v>
      </c>
      <c r="I43" s="2"/>
      <c r="J43" s="2">
        <v>4261056.97</v>
      </c>
      <c r="K43" s="11">
        <f t="shared" si="0"/>
        <v>11628855.424903616</v>
      </c>
      <c r="L43" s="2">
        <v>265500</v>
      </c>
      <c r="M43" s="2">
        <v>30000</v>
      </c>
      <c r="N43" s="2">
        <v>0</v>
      </c>
      <c r="O43" s="2">
        <v>0</v>
      </c>
      <c r="P43" s="11">
        <f t="shared" si="4"/>
        <v>6617023.175365082</v>
      </c>
      <c r="Q43" s="2">
        <f t="shared" si="5"/>
        <v>62037355.570268698</v>
      </c>
      <c r="S43" s="27">
        <v>34993000</v>
      </c>
      <c r="T43" s="29">
        <v>2421720</v>
      </c>
      <c r="U43" s="29">
        <v>130200</v>
      </c>
      <c r="V43" s="27">
        <v>11137000</v>
      </c>
      <c r="W43" s="29">
        <v>491855.42490361573</v>
      </c>
      <c r="X43" s="29"/>
      <c r="Y43" s="27">
        <v>11173580.145365082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t="54" customHeight="1" x14ac:dyDescent="0.2">
      <c r="A44" s="56"/>
      <c r="B44" s="57"/>
      <c r="C44" s="1">
        <v>38</v>
      </c>
      <c r="D44" s="4" t="s">
        <v>47</v>
      </c>
      <c r="E44" s="31">
        <v>438</v>
      </c>
      <c r="F44" s="20">
        <f t="shared" si="2"/>
        <v>101326.32658186533</v>
      </c>
      <c r="G44" s="12">
        <f t="shared" si="3"/>
        <v>27436680</v>
      </c>
      <c r="H44" s="8">
        <v>974000</v>
      </c>
      <c r="I44" s="2"/>
      <c r="J44" s="2">
        <v>2560495.5</v>
      </c>
      <c r="K44" s="11">
        <f t="shared" si="0"/>
        <v>7372593.1899635773</v>
      </c>
      <c r="L44" s="2">
        <v>22200</v>
      </c>
      <c r="M44" s="2">
        <v>15000</v>
      </c>
      <c r="N44" s="2">
        <v>0</v>
      </c>
      <c r="O44" s="2">
        <v>0</v>
      </c>
      <c r="P44" s="11">
        <f t="shared" si="4"/>
        <v>5999962.3528934345</v>
      </c>
      <c r="Q44" s="2">
        <f t="shared" si="5"/>
        <v>44380931.042857014</v>
      </c>
      <c r="S44" s="27">
        <v>25692000</v>
      </c>
      <c r="T44" s="29">
        <v>1484280</v>
      </c>
      <c r="U44" s="29">
        <v>260400</v>
      </c>
      <c r="V44" s="27">
        <v>6968000</v>
      </c>
      <c r="W44" s="29">
        <v>404593.18996357778</v>
      </c>
      <c r="X44" s="29"/>
      <c r="Y44" s="27">
        <v>8597657.8528934345</v>
      </c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ht="54" customHeight="1" x14ac:dyDescent="0.2">
      <c r="A45" s="56"/>
      <c r="B45" s="57"/>
      <c r="C45" s="1">
        <v>39</v>
      </c>
      <c r="D45" s="4" t="s">
        <v>48</v>
      </c>
      <c r="E45" s="31">
        <v>437</v>
      </c>
      <c r="F45" s="20">
        <f t="shared" si="2"/>
        <v>124443.26490880667</v>
      </c>
      <c r="G45" s="12">
        <f t="shared" si="3"/>
        <v>33428760</v>
      </c>
      <c r="H45" s="8">
        <v>972000</v>
      </c>
      <c r="I45" s="2"/>
      <c r="J45" s="2">
        <v>2974635.86</v>
      </c>
      <c r="K45" s="11">
        <f t="shared" si="0"/>
        <v>10947596.192306064</v>
      </c>
      <c r="L45" s="2">
        <v>91000</v>
      </c>
      <c r="M45" s="2">
        <v>50000</v>
      </c>
      <c r="N45" s="2">
        <v>0</v>
      </c>
      <c r="O45" s="2">
        <v>0</v>
      </c>
      <c r="P45" s="11">
        <f t="shared" si="4"/>
        <v>5917714.7128424495</v>
      </c>
      <c r="Q45" s="2">
        <f t="shared" si="5"/>
        <v>54381706.765148513</v>
      </c>
      <c r="S45" s="27">
        <v>32283000</v>
      </c>
      <c r="T45" s="29">
        <v>1015560</v>
      </c>
      <c r="U45" s="29">
        <v>130200</v>
      </c>
      <c r="V45" s="27">
        <v>10781000</v>
      </c>
      <c r="W45" s="29">
        <v>166596.19230606337</v>
      </c>
      <c r="X45" s="29"/>
      <c r="Y45" s="27">
        <v>9033350.5728424489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ht="54" customHeight="1" x14ac:dyDescent="0.2">
      <c r="A46" s="56"/>
      <c r="B46" s="57"/>
      <c r="C46" s="1">
        <v>40</v>
      </c>
      <c r="D46" s="4" t="s">
        <v>49</v>
      </c>
      <c r="E46" s="31">
        <v>544</v>
      </c>
      <c r="F46" s="20">
        <f t="shared" si="2"/>
        <v>78769.739699967977</v>
      </c>
      <c r="G46" s="12">
        <f t="shared" si="3"/>
        <v>28212140</v>
      </c>
      <c r="H46" s="8">
        <v>1198000</v>
      </c>
      <c r="I46" s="2"/>
      <c r="J46" s="2">
        <v>2659831.62</v>
      </c>
      <c r="K46" s="11">
        <f t="shared" si="0"/>
        <v>7140322.8733575381</v>
      </c>
      <c r="L46" s="2">
        <v>96100</v>
      </c>
      <c r="M46" s="2">
        <v>0</v>
      </c>
      <c r="N46" s="2">
        <v>0</v>
      </c>
      <c r="O46" s="2">
        <v>0</v>
      </c>
      <c r="P46" s="11">
        <f t="shared" si="4"/>
        <v>3544343.9034250397</v>
      </c>
      <c r="Q46" s="2">
        <f t="shared" si="5"/>
        <v>42850738.396782577</v>
      </c>
      <c r="S46" s="27">
        <v>26168000</v>
      </c>
      <c r="T46" s="29">
        <v>1718640</v>
      </c>
      <c r="U46" s="29">
        <v>325500</v>
      </c>
      <c r="V46" s="27">
        <v>6704000</v>
      </c>
      <c r="W46" s="29">
        <v>436322.87335753837</v>
      </c>
      <c r="X46" s="29"/>
      <c r="Y46" s="27">
        <v>6300275.5234250398</v>
      </c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ht="54" customHeight="1" x14ac:dyDescent="0.2">
      <c r="A47" s="56"/>
      <c r="B47" s="57"/>
      <c r="C47" s="1">
        <v>41</v>
      </c>
      <c r="D47" s="4" t="s">
        <v>50</v>
      </c>
      <c r="E47" s="31">
        <v>473</v>
      </c>
      <c r="F47" s="20">
        <f t="shared" si="2"/>
        <v>89156.92376167039</v>
      </c>
      <c r="G47" s="12">
        <f t="shared" si="3"/>
        <v>26940400</v>
      </c>
      <c r="H47" s="8">
        <v>1051000</v>
      </c>
      <c r="I47" s="2"/>
      <c r="J47" s="2">
        <v>3056711.73</v>
      </c>
      <c r="K47" s="11">
        <f t="shared" si="0"/>
        <v>6670727.1684955312</v>
      </c>
      <c r="L47" s="2">
        <v>135000</v>
      </c>
      <c r="M47" s="2">
        <v>30000</v>
      </c>
      <c r="N47" s="2">
        <v>0</v>
      </c>
      <c r="O47" s="2">
        <v>0</v>
      </c>
      <c r="P47" s="11">
        <f t="shared" si="4"/>
        <v>4287386.0407745596</v>
      </c>
      <c r="Q47" s="2">
        <f t="shared" si="5"/>
        <v>42171224.939270094</v>
      </c>
      <c r="S47" s="27">
        <v>25378000</v>
      </c>
      <c r="T47" s="29">
        <v>1562400</v>
      </c>
      <c r="U47" s="29"/>
      <c r="V47" s="27">
        <v>6401000</v>
      </c>
      <c r="W47" s="29">
        <v>269727.16849553119</v>
      </c>
      <c r="X47" s="29"/>
      <c r="Y47" s="27">
        <v>7509097.77077456</v>
      </c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t="54" customHeight="1" x14ac:dyDescent="0.2">
      <c r="A48" s="56"/>
      <c r="B48" s="57"/>
      <c r="C48" s="1">
        <v>42</v>
      </c>
      <c r="D48" s="4" t="s">
        <v>51</v>
      </c>
      <c r="E48" s="31">
        <v>734</v>
      </c>
      <c r="F48" s="20">
        <f t="shared" si="2"/>
        <v>75977.609279065728</v>
      </c>
      <c r="G48" s="12">
        <f t="shared" si="3"/>
        <v>35243840</v>
      </c>
      <c r="H48" s="8">
        <v>1608000</v>
      </c>
      <c r="I48" s="2"/>
      <c r="J48" s="2">
        <v>3254770.55</v>
      </c>
      <c r="K48" s="11">
        <f t="shared" si="0"/>
        <v>9167721.7289327644</v>
      </c>
      <c r="L48" s="2">
        <v>240200</v>
      </c>
      <c r="M48" s="2">
        <v>50000</v>
      </c>
      <c r="N48" s="2">
        <v>0</v>
      </c>
      <c r="O48" s="2">
        <v>0</v>
      </c>
      <c r="P48" s="11">
        <f t="shared" si="4"/>
        <v>6203032.9319014763</v>
      </c>
      <c r="Q48" s="2">
        <f t="shared" si="5"/>
        <v>55767565.210834242</v>
      </c>
      <c r="S48" s="27">
        <v>32744000</v>
      </c>
      <c r="T48" s="29">
        <v>2109240</v>
      </c>
      <c r="U48" s="29">
        <v>390600</v>
      </c>
      <c r="V48" s="27">
        <v>8660000</v>
      </c>
      <c r="W48" s="29">
        <v>507721.72893276461</v>
      </c>
      <c r="X48" s="29"/>
      <c r="Y48" s="27">
        <v>9748003.4819014762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t="54" customHeight="1" x14ac:dyDescent="0.2">
      <c r="A49" s="56"/>
      <c r="B49" s="57"/>
      <c r="C49" s="1">
        <v>43</v>
      </c>
      <c r="D49" s="4" t="s">
        <v>52</v>
      </c>
      <c r="E49" s="31">
        <v>828</v>
      </c>
      <c r="F49" s="20">
        <f t="shared" si="2"/>
        <v>80303.324346982045</v>
      </c>
      <c r="G49" s="12">
        <f t="shared" si="3"/>
        <v>45859920</v>
      </c>
      <c r="H49" s="8">
        <v>1850000</v>
      </c>
      <c r="I49" s="2"/>
      <c r="J49" s="2">
        <v>3222275.39</v>
      </c>
      <c r="K49" s="11">
        <f t="shared" si="0"/>
        <v>10214985.913649028</v>
      </c>
      <c r="L49" s="2">
        <v>321000</v>
      </c>
      <c r="M49" s="2">
        <v>0</v>
      </c>
      <c r="N49" s="2">
        <v>0</v>
      </c>
      <c r="O49" s="2">
        <v>0</v>
      </c>
      <c r="P49" s="11">
        <f t="shared" si="4"/>
        <v>5022971.2556521017</v>
      </c>
      <c r="Q49" s="2">
        <f t="shared" si="5"/>
        <v>66491152.55930113</v>
      </c>
      <c r="S49" s="27">
        <v>42924000</v>
      </c>
      <c r="T49" s="29">
        <v>2812320</v>
      </c>
      <c r="U49" s="29">
        <v>123600</v>
      </c>
      <c r="V49" s="27">
        <v>9620000</v>
      </c>
      <c r="W49" s="29">
        <v>594985.91364902735</v>
      </c>
      <c r="X49" s="29"/>
      <c r="Y49" s="27">
        <v>8566246.6456521023</v>
      </c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54" customHeight="1" x14ac:dyDescent="0.2">
      <c r="A50" s="56"/>
      <c r="B50" s="57"/>
      <c r="C50" s="1">
        <v>44</v>
      </c>
      <c r="D50" s="4" t="s">
        <v>53</v>
      </c>
      <c r="E50" s="31">
        <v>1723</v>
      </c>
      <c r="F50" s="20">
        <f t="shared" si="2"/>
        <v>65692.303549264834</v>
      </c>
      <c r="G50" s="12">
        <f t="shared" si="3"/>
        <v>78230020</v>
      </c>
      <c r="H50" s="8">
        <v>3783000</v>
      </c>
      <c r="I50" s="2"/>
      <c r="J50" s="2">
        <v>4281740.49</v>
      </c>
      <c r="K50" s="11">
        <f t="shared" si="0"/>
        <v>19397320.641020212</v>
      </c>
      <c r="L50" s="2">
        <v>310200</v>
      </c>
      <c r="M50" s="2">
        <v>40000</v>
      </c>
      <c r="N50" s="2">
        <v>0</v>
      </c>
      <c r="O50" s="2">
        <v>0</v>
      </c>
      <c r="P50" s="11">
        <f t="shared" si="4"/>
        <v>7145557.8843631148</v>
      </c>
      <c r="Q50" s="2">
        <f t="shared" si="5"/>
        <v>113187839.01538332</v>
      </c>
      <c r="S50" s="27">
        <v>73660000</v>
      </c>
      <c r="T50" s="29">
        <v>4374720</v>
      </c>
      <c r="U50" s="29">
        <v>195300</v>
      </c>
      <c r="V50" s="27">
        <v>18842000</v>
      </c>
      <c r="W50" s="29">
        <v>555320.64102021127</v>
      </c>
      <c r="X50" s="29"/>
      <c r="Y50" s="27">
        <v>11777498.374363115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ht="54" customHeight="1" x14ac:dyDescent="0.2">
      <c r="A51" s="56"/>
      <c r="B51" s="57"/>
      <c r="C51" s="1">
        <v>45</v>
      </c>
      <c r="D51" s="4" t="s">
        <v>54</v>
      </c>
      <c r="E51" s="31">
        <v>552</v>
      </c>
      <c r="F51" s="20">
        <f t="shared" si="2"/>
        <v>90776.353726525849</v>
      </c>
      <c r="G51" s="12">
        <f t="shared" si="3"/>
        <v>30792640</v>
      </c>
      <c r="H51" s="8">
        <v>1219000</v>
      </c>
      <c r="I51" s="2"/>
      <c r="J51" s="2">
        <v>3270419.97</v>
      </c>
      <c r="K51" s="11">
        <f t="shared" si="0"/>
        <v>9618994.2778761312</v>
      </c>
      <c r="L51" s="2">
        <v>173230</v>
      </c>
      <c r="M51" s="2">
        <v>5250</v>
      </c>
      <c r="N51" s="2">
        <v>0</v>
      </c>
      <c r="O51" s="2">
        <v>0</v>
      </c>
      <c r="P51" s="11">
        <f t="shared" si="4"/>
        <v>5029013.0091661364</v>
      </c>
      <c r="Q51" s="2">
        <f t="shared" si="5"/>
        <v>50108547.257042266</v>
      </c>
      <c r="S51" s="27">
        <v>29074000</v>
      </c>
      <c r="T51" s="29">
        <v>1718640</v>
      </c>
      <c r="U51" s="29"/>
      <c r="V51" s="27">
        <v>9262000</v>
      </c>
      <c r="W51" s="29">
        <v>356994.27787613106</v>
      </c>
      <c r="X51" s="29"/>
      <c r="Y51" s="27">
        <v>8477912.9791661371</v>
      </c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t="54" customHeight="1" x14ac:dyDescent="0.2">
      <c r="A52" s="56"/>
      <c r="B52" s="57"/>
      <c r="C52" s="1">
        <v>46</v>
      </c>
      <c r="D52" s="4" t="s">
        <v>55</v>
      </c>
      <c r="E52" s="31">
        <v>762</v>
      </c>
      <c r="F52" s="20">
        <f t="shared" si="2"/>
        <v>82369.469768030467</v>
      </c>
      <c r="G52" s="12">
        <f t="shared" si="3"/>
        <v>40161960</v>
      </c>
      <c r="H52" s="8">
        <v>1670000</v>
      </c>
      <c r="I52" s="2"/>
      <c r="J52" s="2">
        <v>4448547.21</v>
      </c>
      <c r="K52" s="11">
        <f t="shared" si="0"/>
        <v>9998091.8689119611</v>
      </c>
      <c r="L52" s="2">
        <v>130300</v>
      </c>
      <c r="M52" s="2">
        <v>35000</v>
      </c>
      <c r="N52" s="2">
        <v>0</v>
      </c>
      <c r="O52" s="2">
        <v>0</v>
      </c>
      <c r="P52" s="11">
        <f t="shared" si="4"/>
        <v>6321636.8843272543</v>
      </c>
      <c r="Q52" s="2">
        <f t="shared" si="5"/>
        <v>62765535.963239215</v>
      </c>
      <c r="S52" s="27">
        <v>37584000</v>
      </c>
      <c r="T52" s="29">
        <v>2187360</v>
      </c>
      <c r="U52" s="29">
        <v>390600</v>
      </c>
      <c r="V52" s="27">
        <v>9653000</v>
      </c>
      <c r="W52" s="29">
        <v>345091.86891196034</v>
      </c>
      <c r="X52" s="29"/>
      <c r="Y52" s="27">
        <v>10935484.094327254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54" customHeight="1" x14ac:dyDescent="0.2">
      <c r="A53" s="56"/>
      <c r="B53" s="57"/>
      <c r="C53" s="1">
        <v>47</v>
      </c>
      <c r="D53" s="4" t="s">
        <v>56</v>
      </c>
      <c r="E53" s="31">
        <v>1412</v>
      </c>
      <c r="F53" s="20">
        <f t="shared" si="2"/>
        <v>75661.497212517294</v>
      </c>
      <c r="G53" s="12">
        <f t="shared" si="3"/>
        <v>68641560</v>
      </c>
      <c r="H53" s="8">
        <v>3114000</v>
      </c>
      <c r="I53" s="2"/>
      <c r="J53" s="2">
        <v>6511909.5800000001</v>
      </c>
      <c r="K53" s="11">
        <f t="shared" si="0"/>
        <v>16643454.336991062</v>
      </c>
      <c r="L53" s="2">
        <v>265000</v>
      </c>
      <c r="M53" s="2">
        <v>25000</v>
      </c>
      <c r="N53" s="2">
        <v>0</v>
      </c>
      <c r="O53" s="2">
        <v>0</v>
      </c>
      <c r="P53" s="11">
        <f t="shared" si="4"/>
        <v>11633110.147083351</v>
      </c>
      <c r="Q53" s="2">
        <f t="shared" si="5"/>
        <v>106834034.06407441</v>
      </c>
      <c r="S53" s="27">
        <v>64371000</v>
      </c>
      <c r="T53" s="29">
        <v>4140360</v>
      </c>
      <c r="U53" s="29">
        <v>130200</v>
      </c>
      <c r="V53" s="27">
        <v>16104000</v>
      </c>
      <c r="W53" s="29">
        <v>539454.33699106239</v>
      </c>
      <c r="X53" s="29"/>
      <c r="Y53" s="27">
        <v>18435019.727083351</v>
      </c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54" customHeight="1" thickBot="1" x14ac:dyDescent="0.25">
      <c r="A54" s="56"/>
      <c r="B54" s="57"/>
      <c r="C54" s="1">
        <v>48</v>
      </c>
      <c r="D54" s="4" t="s">
        <v>57</v>
      </c>
      <c r="E54" s="31">
        <v>1662</v>
      </c>
      <c r="F54" s="20">
        <f t="shared" si="2"/>
        <v>75220.95612272287</v>
      </c>
      <c r="G54" s="12">
        <f t="shared" si="3"/>
        <v>80981140</v>
      </c>
      <c r="H54" s="8">
        <v>3751000</v>
      </c>
      <c r="I54" s="2"/>
      <c r="J54" s="2">
        <v>5595631.1299999999</v>
      </c>
      <c r="K54" s="11">
        <f t="shared" si="0"/>
        <v>19338117.377282552</v>
      </c>
      <c r="L54" s="2">
        <v>338000</v>
      </c>
      <c r="M54" s="2">
        <v>150000</v>
      </c>
      <c r="N54" s="2">
        <v>0</v>
      </c>
      <c r="O54" s="2">
        <v>0</v>
      </c>
      <c r="P54" s="11">
        <f t="shared" si="4"/>
        <v>14863340.568682864</v>
      </c>
      <c r="Q54" s="2">
        <f t="shared" si="5"/>
        <v>125017229.07596542</v>
      </c>
      <c r="S54" s="27">
        <v>75682000</v>
      </c>
      <c r="T54" s="29">
        <v>4452840</v>
      </c>
      <c r="U54" s="29">
        <v>846300</v>
      </c>
      <c r="V54" s="27">
        <v>18640000</v>
      </c>
      <c r="W54" s="29">
        <v>698117.37728255137</v>
      </c>
      <c r="X54" s="29"/>
      <c r="Y54" s="27">
        <v>20946971.698682863</v>
      </c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s="22" customFormat="1" ht="54" customHeight="1" thickBot="1" x14ac:dyDescent="0.25">
      <c r="A55" s="44" t="s">
        <v>6</v>
      </c>
      <c r="B55" s="45"/>
      <c r="C55" s="45"/>
      <c r="D55" s="45"/>
      <c r="E55" s="33">
        <f>SUM(E7:E54)</f>
        <v>35308</v>
      </c>
      <c r="F55" s="21"/>
      <c r="G55" s="14">
        <f t="shared" ref="G55:Q55" si="6">SUM(G7:G54)</f>
        <v>1951930000</v>
      </c>
      <c r="H55" s="14">
        <f t="shared" si="6"/>
        <v>77651000</v>
      </c>
      <c r="I55" s="14">
        <f t="shared" si="6"/>
        <v>679000</v>
      </c>
      <c r="J55" s="14">
        <f t="shared" si="6"/>
        <v>177544421.64000005</v>
      </c>
      <c r="K55" s="14">
        <f t="shared" si="6"/>
        <v>599120880</v>
      </c>
      <c r="L55" s="14">
        <f t="shared" si="6"/>
        <v>10475080</v>
      </c>
      <c r="M55" s="14">
        <f t="shared" si="6"/>
        <v>1481250</v>
      </c>
      <c r="N55" s="14">
        <f t="shared" si="6"/>
        <v>0</v>
      </c>
      <c r="O55" s="14">
        <f t="shared" si="6"/>
        <v>0</v>
      </c>
      <c r="P55" s="15">
        <f t="shared" si="6"/>
        <v>315595188.36000001</v>
      </c>
      <c r="Q55" s="15">
        <f t="shared" si="6"/>
        <v>3134476819.9999995</v>
      </c>
      <c r="S55" s="34">
        <f>SUM(S7:S54)</f>
        <v>1837465000</v>
      </c>
      <c r="T55" s="34">
        <f t="shared" ref="T55:Y55" si="7">SUM(T7:T54)</f>
        <v>103665000</v>
      </c>
      <c r="U55" s="34">
        <f t="shared" si="7"/>
        <v>10800000</v>
      </c>
      <c r="V55" s="34">
        <f t="shared" si="7"/>
        <v>518954000</v>
      </c>
      <c r="W55" s="28">
        <f t="shared" si="7"/>
        <v>80166879.999999985</v>
      </c>
      <c r="X55" s="28"/>
      <c r="Y55" s="28">
        <f t="shared" si="7"/>
        <v>505095940.00000006</v>
      </c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8" spans="1:35" x14ac:dyDescent="0.2">
      <c r="S58" s="27" t="e">
        <f>#REF!+#REF!</f>
        <v>#REF!</v>
      </c>
    </row>
    <row r="62" spans="1:35" x14ac:dyDescent="0.2">
      <c r="H62" s="27"/>
    </row>
  </sheetData>
  <mergeCells count="15">
    <mergeCell ref="P4:Q4"/>
    <mergeCell ref="A2:Q2"/>
    <mergeCell ref="A3:Q3"/>
    <mergeCell ref="A55:D55"/>
    <mergeCell ref="Q5:Q6"/>
    <mergeCell ref="A8:A18"/>
    <mergeCell ref="B8:B18"/>
    <mergeCell ref="G5:I5"/>
    <mergeCell ref="J5:P5"/>
    <mergeCell ref="B5:B6"/>
    <mergeCell ref="C5:D6"/>
    <mergeCell ref="E5:E6"/>
    <mergeCell ref="F5:F6"/>
    <mergeCell ref="A20:A54"/>
    <mergeCell ref="B20:B54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G52" zoomScaleNormal="100" workbookViewId="0">
      <selection activeCell="C5" sqref="C5:D6"/>
    </sheetView>
  </sheetViews>
  <sheetFormatPr defaultColWidth="9.140625" defaultRowHeight="12" x14ac:dyDescent="0.2"/>
  <cols>
    <col min="1" max="1" width="3.85546875" style="16" customWidth="1"/>
    <col min="2" max="2" width="11.140625" style="16" customWidth="1"/>
    <col min="3" max="3" width="4.85546875" style="16" customWidth="1"/>
    <col min="4" max="4" width="27" style="16" customWidth="1"/>
    <col min="5" max="5" width="9.42578125" style="16" customWidth="1"/>
    <col min="6" max="6" width="10" style="18" customWidth="1"/>
    <col min="7" max="7" width="14" style="16" customWidth="1"/>
    <col min="8" max="8" width="12.85546875" style="16" customWidth="1"/>
    <col min="9" max="9" width="13.140625" style="16" customWidth="1"/>
    <col min="10" max="10" width="13.85546875" style="16" customWidth="1"/>
    <col min="11" max="12" width="12.140625" style="16" customWidth="1"/>
    <col min="13" max="13" width="12.5703125" style="16" customWidth="1"/>
    <col min="14" max="15" width="13.85546875" style="16" customWidth="1"/>
    <col min="16" max="16" width="13.85546875" style="41" customWidth="1"/>
    <col min="17" max="17" width="14.28515625" style="16" customWidth="1"/>
    <col min="18" max="18" width="0" style="16" hidden="1" customWidth="1"/>
    <col min="19" max="19" width="13.140625" style="27" hidden="1" customWidth="1"/>
    <col min="20" max="20" width="13.140625" style="29" hidden="1" customWidth="1"/>
    <col min="21" max="21" width="13.140625" style="27" hidden="1" customWidth="1"/>
    <col min="22" max="22" width="10.85546875" style="29" hidden="1" customWidth="1"/>
    <col min="23" max="27" width="0" style="16" hidden="1" customWidth="1"/>
    <col min="28" max="16384" width="9.140625" style="16"/>
  </cols>
  <sheetData>
    <row r="1" spans="1:35" x14ac:dyDescent="0.2">
      <c r="A1" s="17"/>
      <c r="B1" s="17"/>
      <c r="C1" s="17"/>
      <c r="D1" s="17"/>
      <c r="E1" s="17"/>
      <c r="G1" s="17"/>
      <c r="H1" s="17"/>
      <c r="I1" s="17"/>
      <c r="J1" s="17"/>
      <c r="K1" s="17"/>
      <c r="L1" s="17"/>
      <c r="M1" s="17"/>
      <c r="N1" s="17"/>
      <c r="O1" s="17"/>
      <c r="P1" s="37"/>
      <c r="Q1" s="17"/>
    </row>
    <row r="2" spans="1:35" x14ac:dyDescent="0.2">
      <c r="A2" s="43" t="s">
        <v>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5" x14ac:dyDescent="0.2">
      <c r="A3" s="43" t="s">
        <v>80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35" ht="12.75" thickBot="1" x14ac:dyDescent="0.25">
      <c r="A4" s="19"/>
      <c r="P4" s="42" t="s">
        <v>58</v>
      </c>
      <c r="Q4" s="42"/>
    </row>
    <row r="5" spans="1:35" ht="33.75" customHeight="1" thickBot="1" x14ac:dyDescent="0.25">
      <c r="A5" s="24" t="s">
        <v>0</v>
      </c>
      <c r="B5" s="46" t="s">
        <v>60</v>
      </c>
      <c r="C5" s="48" t="s">
        <v>5</v>
      </c>
      <c r="D5" s="49"/>
      <c r="E5" s="46" t="s">
        <v>61</v>
      </c>
      <c r="F5" s="52" t="s">
        <v>62</v>
      </c>
      <c r="G5" s="60" t="s">
        <v>63</v>
      </c>
      <c r="H5" s="60"/>
      <c r="I5" s="61"/>
      <c r="J5" s="62" t="s">
        <v>64</v>
      </c>
      <c r="K5" s="60"/>
      <c r="L5" s="60"/>
      <c r="M5" s="60"/>
      <c r="N5" s="60"/>
      <c r="O5" s="60"/>
      <c r="P5" s="61"/>
      <c r="Q5" s="54" t="s">
        <v>65</v>
      </c>
    </row>
    <row r="6" spans="1:35" ht="163.5" customHeight="1" thickBot="1" x14ac:dyDescent="0.25">
      <c r="A6" s="25" t="s">
        <v>1</v>
      </c>
      <c r="B6" s="47"/>
      <c r="C6" s="50"/>
      <c r="D6" s="51"/>
      <c r="E6" s="47"/>
      <c r="F6" s="53"/>
      <c r="G6" s="26" t="s">
        <v>66</v>
      </c>
      <c r="H6" s="26" t="s">
        <v>67</v>
      </c>
      <c r="I6" s="26" t="s">
        <v>68</v>
      </c>
      <c r="J6" s="26" t="s">
        <v>69</v>
      </c>
      <c r="K6" s="26" t="s">
        <v>2</v>
      </c>
      <c r="L6" s="26" t="s">
        <v>70</v>
      </c>
      <c r="M6" s="26" t="s">
        <v>71</v>
      </c>
      <c r="N6" s="26" t="s">
        <v>3</v>
      </c>
      <c r="O6" s="26" t="s">
        <v>4</v>
      </c>
      <c r="P6" s="38" t="s">
        <v>72</v>
      </c>
      <c r="Q6" s="55"/>
      <c r="S6" s="27" t="s">
        <v>74</v>
      </c>
      <c r="T6" s="29" t="s">
        <v>77</v>
      </c>
      <c r="U6" s="27" t="s">
        <v>75</v>
      </c>
      <c r="V6" s="29" t="s">
        <v>76</v>
      </c>
    </row>
    <row r="7" spans="1:35" ht="112.5" customHeight="1" x14ac:dyDescent="0.2">
      <c r="A7" s="5">
        <v>1</v>
      </c>
      <c r="B7" s="35" t="s">
        <v>7</v>
      </c>
      <c r="C7" s="9">
        <v>1</v>
      </c>
      <c r="D7" s="10" t="s">
        <v>8</v>
      </c>
      <c r="E7" s="30">
        <v>267</v>
      </c>
      <c r="F7" s="20">
        <f>Q7/E7</f>
        <v>225065.03375832591</v>
      </c>
      <c r="G7" s="12">
        <f>S7+U7+T7</f>
        <v>30099880</v>
      </c>
      <c r="H7" s="13">
        <v>370000</v>
      </c>
      <c r="I7" s="11"/>
      <c r="J7" s="11">
        <v>3670716.79</v>
      </c>
      <c r="K7" s="11">
        <f t="shared" ref="K7:K54" si="0">V7+W7</f>
        <v>17428236.338641666</v>
      </c>
      <c r="L7" s="11">
        <v>43600</v>
      </c>
      <c r="M7" s="11">
        <v>10000</v>
      </c>
      <c r="N7" s="11">
        <v>0</v>
      </c>
      <c r="O7" s="11">
        <v>0</v>
      </c>
      <c r="P7" s="39">
        <f>Y7-O7-N7-M7-L7-J7</f>
        <v>8469930.8848313577</v>
      </c>
      <c r="Q7" s="11">
        <f t="shared" ref="Q7:Q38" si="1">SUM(G7:P7)</f>
        <v>60092364.013473019</v>
      </c>
      <c r="S7" s="27">
        <v>29527000</v>
      </c>
      <c r="T7" s="29">
        <v>312480</v>
      </c>
      <c r="U7" s="29">
        <v>260400</v>
      </c>
      <c r="V7" s="27">
        <v>9609000</v>
      </c>
      <c r="W7" s="29">
        <v>7819236.338641664</v>
      </c>
      <c r="X7" s="29"/>
      <c r="Y7" s="27">
        <v>12194247.674831357</v>
      </c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ht="54" customHeight="1" x14ac:dyDescent="0.2">
      <c r="A8" s="56">
        <v>2</v>
      </c>
      <c r="B8" s="57" t="s">
        <v>9</v>
      </c>
      <c r="C8" s="9">
        <v>2</v>
      </c>
      <c r="D8" s="10" t="s">
        <v>10</v>
      </c>
      <c r="E8" s="31">
        <v>166</v>
      </c>
      <c r="F8" s="20">
        <f t="shared" ref="F8:F54" si="2">Q8/E8</f>
        <v>132641.01597618373</v>
      </c>
      <c r="G8" s="12">
        <f t="shared" ref="G8:G54" si="3">S8+U8+T8</f>
        <v>12433180</v>
      </c>
      <c r="H8" s="13">
        <v>375000</v>
      </c>
      <c r="I8" s="11"/>
      <c r="J8" s="11">
        <v>1686268.6</v>
      </c>
      <c r="K8" s="11">
        <f t="shared" si="0"/>
        <v>4184996.7927745604</v>
      </c>
      <c r="L8" s="11">
        <v>97000</v>
      </c>
      <c r="M8" s="11">
        <v>0</v>
      </c>
      <c r="N8" s="11">
        <v>0</v>
      </c>
      <c r="O8" s="11">
        <v>0</v>
      </c>
      <c r="P8" s="39">
        <f t="shared" ref="P8:P54" si="4">Y8-O8-N8-M8-L8-J8</f>
        <v>3241963.2592719379</v>
      </c>
      <c r="Q8" s="11">
        <f t="shared" si="1"/>
        <v>22018408.652046498</v>
      </c>
      <c r="S8" s="27">
        <v>11665000</v>
      </c>
      <c r="T8" s="29">
        <v>703080</v>
      </c>
      <c r="U8" s="29">
        <v>65100</v>
      </c>
      <c r="V8" s="27">
        <v>4066000</v>
      </c>
      <c r="W8" s="29">
        <v>118996.7927745605</v>
      </c>
      <c r="X8" s="29"/>
      <c r="Y8" s="27">
        <v>5025231.859271938</v>
      </c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54" customHeight="1" x14ac:dyDescent="0.2">
      <c r="A9" s="56"/>
      <c r="B9" s="57"/>
      <c r="C9" s="1">
        <v>3</v>
      </c>
      <c r="D9" s="4" t="s">
        <v>11</v>
      </c>
      <c r="E9" s="31">
        <v>160</v>
      </c>
      <c r="F9" s="20">
        <f t="shared" si="2"/>
        <v>173866.60694490196</v>
      </c>
      <c r="G9" s="12">
        <f t="shared" si="3"/>
        <v>13586180</v>
      </c>
      <c r="H9" s="8">
        <v>363000</v>
      </c>
      <c r="I9" s="2"/>
      <c r="J9" s="2">
        <v>1793036.02</v>
      </c>
      <c r="K9" s="11">
        <f t="shared" si="0"/>
        <v>5769994.5604372332</v>
      </c>
      <c r="L9" s="2">
        <v>142000</v>
      </c>
      <c r="M9" s="2">
        <v>50000</v>
      </c>
      <c r="N9" s="2">
        <v>0</v>
      </c>
      <c r="O9" s="2">
        <v>0</v>
      </c>
      <c r="P9" s="39">
        <f t="shared" si="4"/>
        <v>6114446.5307470802</v>
      </c>
      <c r="Q9" s="2">
        <f t="shared" si="1"/>
        <v>27818657.111184314</v>
      </c>
      <c r="S9" s="27">
        <v>12818000</v>
      </c>
      <c r="T9" s="29">
        <v>703080</v>
      </c>
      <c r="U9" s="29">
        <v>65100</v>
      </c>
      <c r="V9" s="27">
        <v>5532000</v>
      </c>
      <c r="W9" s="29">
        <v>237994.56043723342</v>
      </c>
      <c r="X9" s="29"/>
      <c r="Y9" s="27">
        <v>8099482.5507470807</v>
      </c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54" customHeight="1" x14ac:dyDescent="0.2">
      <c r="A10" s="56"/>
      <c r="B10" s="57"/>
      <c r="C10" s="1">
        <v>4</v>
      </c>
      <c r="D10" s="4" t="s">
        <v>12</v>
      </c>
      <c r="E10" s="31">
        <v>215</v>
      </c>
      <c r="F10" s="20">
        <f t="shared" si="2"/>
        <v>113963.42978430103</v>
      </c>
      <c r="G10" s="12">
        <f t="shared" si="3"/>
        <v>15656080</v>
      </c>
      <c r="H10" s="8">
        <v>473000</v>
      </c>
      <c r="I10" s="2"/>
      <c r="J10" s="2">
        <v>1488178.82</v>
      </c>
      <c r="K10" s="11">
        <f t="shared" si="0"/>
        <v>4045863.0968037094</v>
      </c>
      <c r="L10" s="2">
        <v>146300</v>
      </c>
      <c r="M10" s="2">
        <v>5000</v>
      </c>
      <c r="N10" s="2">
        <v>0</v>
      </c>
      <c r="O10" s="2">
        <v>0</v>
      </c>
      <c r="P10" s="39">
        <f t="shared" si="4"/>
        <v>2687715.4868210098</v>
      </c>
      <c r="Q10" s="2">
        <f t="shared" si="1"/>
        <v>24502137.403624721</v>
      </c>
      <c r="S10" s="27">
        <v>14953000</v>
      </c>
      <c r="T10" s="29">
        <v>703080</v>
      </c>
      <c r="U10" s="29"/>
      <c r="V10" s="27">
        <v>3911000</v>
      </c>
      <c r="W10" s="29">
        <v>134863.0968037094</v>
      </c>
      <c r="X10" s="29"/>
      <c r="Y10" s="27">
        <v>4327194.3068210101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54" customHeight="1" x14ac:dyDescent="0.2">
      <c r="A11" s="56"/>
      <c r="B11" s="57"/>
      <c r="C11" s="1">
        <v>5</v>
      </c>
      <c r="D11" s="4" t="s">
        <v>13</v>
      </c>
      <c r="E11" s="31">
        <v>176</v>
      </c>
      <c r="F11" s="20">
        <f t="shared" si="2"/>
        <v>122645.5910187757</v>
      </c>
      <c r="G11" s="12">
        <f t="shared" si="3"/>
        <v>13292180</v>
      </c>
      <c r="H11" s="8">
        <v>395000</v>
      </c>
      <c r="I11" s="2"/>
      <c r="J11" s="2">
        <v>403798.11</v>
      </c>
      <c r="K11" s="11">
        <f t="shared" si="0"/>
        <v>4809975.0345234945</v>
      </c>
      <c r="L11" s="2">
        <v>206550</v>
      </c>
      <c r="M11" s="2">
        <v>10000</v>
      </c>
      <c r="N11" s="2">
        <v>0</v>
      </c>
      <c r="O11" s="2">
        <v>0</v>
      </c>
      <c r="P11" s="39">
        <f t="shared" si="4"/>
        <v>2468120.874781026</v>
      </c>
      <c r="Q11" s="2">
        <f t="shared" si="1"/>
        <v>21585624.019304521</v>
      </c>
      <c r="S11" s="27">
        <v>12524000</v>
      </c>
      <c r="T11" s="29">
        <v>703080</v>
      </c>
      <c r="U11" s="29">
        <v>65100</v>
      </c>
      <c r="V11" s="27">
        <v>3739000</v>
      </c>
      <c r="W11" s="29">
        <v>1070975.0345234943</v>
      </c>
      <c r="X11" s="29"/>
      <c r="Y11" s="27">
        <v>3088468.9847810259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54" customHeight="1" x14ac:dyDescent="0.2">
      <c r="A12" s="56"/>
      <c r="B12" s="57"/>
      <c r="C12" s="1">
        <v>6</v>
      </c>
      <c r="D12" s="4" t="s">
        <v>14</v>
      </c>
      <c r="E12" s="31">
        <v>356</v>
      </c>
      <c r="F12" s="20">
        <f t="shared" si="2"/>
        <v>89202.328216250098</v>
      </c>
      <c r="G12" s="12">
        <f t="shared" si="3"/>
        <v>21161200</v>
      </c>
      <c r="H12" s="8">
        <v>814000</v>
      </c>
      <c r="I12" s="2"/>
      <c r="J12" s="2">
        <v>1409814.12</v>
      </c>
      <c r="K12" s="11">
        <f t="shared" si="0"/>
        <v>5057727.1684955312</v>
      </c>
      <c r="L12" s="2">
        <v>121000</v>
      </c>
      <c r="M12" s="2">
        <v>10000</v>
      </c>
      <c r="N12" s="2">
        <v>0</v>
      </c>
      <c r="O12" s="2">
        <v>0</v>
      </c>
      <c r="P12" s="39">
        <f t="shared" si="4"/>
        <v>3182287.5564895021</v>
      </c>
      <c r="Q12" s="2">
        <f t="shared" si="1"/>
        <v>31756028.844985034</v>
      </c>
      <c r="S12" s="27">
        <v>19729000</v>
      </c>
      <c r="T12" s="29">
        <v>1171800</v>
      </c>
      <c r="U12" s="29">
        <v>260400</v>
      </c>
      <c r="V12" s="27">
        <v>4788000</v>
      </c>
      <c r="W12" s="29">
        <v>269727.16849553119</v>
      </c>
      <c r="X12" s="29"/>
      <c r="Y12" s="27">
        <v>4723101.6764895022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54" customHeight="1" x14ac:dyDescent="0.2">
      <c r="A13" s="56"/>
      <c r="B13" s="57"/>
      <c r="C13" s="1">
        <v>7</v>
      </c>
      <c r="D13" s="4" t="s">
        <v>15</v>
      </c>
      <c r="E13" s="31">
        <v>211</v>
      </c>
      <c r="F13" s="20">
        <f t="shared" si="2"/>
        <v>111544.77608054774</v>
      </c>
      <c r="G13" s="12">
        <f t="shared" si="3"/>
        <v>15363320</v>
      </c>
      <c r="H13" s="8">
        <v>465000</v>
      </c>
      <c r="I13" s="2"/>
      <c r="J13" s="2">
        <v>1097193.03</v>
      </c>
      <c r="K13" s="11">
        <f t="shared" si="0"/>
        <v>3619997.7676626728</v>
      </c>
      <c r="L13" s="2">
        <v>211900</v>
      </c>
      <c r="M13" s="2">
        <v>20000</v>
      </c>
      <c r="N13" s="2">
        <v>0</v>
      </c>
      <c r="O13" s="2">
        <v>0</v>
      </c>
      <c r="P13" s="39">
        <f t="shared" si="4"/>
        <v>2758536.9553328957</v>
      </c>
      <c r="Q13" s="2">
        <f t="shared" si="1"/>
        <v>23535947.752995573</v>
      </c>
      <c r="S13" s="27">
        <v>14504000</v>
      </c>
      <c r="T13" s="29">
        <v>859320</v>
      </c>
      <c r="U13" s="29"/>
      <c r="V13" s="27">
        <v>3501000</v>
      </c>
      <c r="W13" s="29">
        <v>118997.76766267291</v>
      </c>
      <c r="X13" s="29"/>
      <c r="Y13" s="27">
        <v>4087629.985332896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54" customHeight="1" x14ac:dyDescent="0.2">
      <c r="A14" s="56"/>
      <c r="B14" s="57"/>
      <c r="C14" s="1">
        <v>8</v>
      </c>
      <c r="D14" s="4" t="s">
        <v>16</v>
      </c>
      <c r="E14" s="31">
        <v>134</v>
      </c>
      <c r="F14" s="20">
        <f t="shared" si="2"/>
        <v>131044.1416963449</v>
      </c>
      <c r="G14" s="12">
        <f t="shared" si="3"/>
        <v>10979280</v>
      </c>
      <c r="H14" s="8">
        <v>294000</v>
      </c>
      <c r="I14" s="2"/>
      <c r="J14" s="2">
        <v>856013.89</v>
      </c>
      <c r="K14" s="11">
        <f t="shared" si="0"/>
        <v>2753729.4008328584</v>
      </c>
      <c r="L14" s="2">
        <v>81000</v>
      </c>
      <c r="M14" s="2">
        <v>25000</v>
      </c>
      <c r="N14" s="2">
        <v>0</v>
      </c>
      <c r="O14" s="2">
        <v>0</v>
      </c>
      <c r="P14" s="39">
        <f t="shared" si="4"/>
        <v>2570891.6964773578</v>
      </c>
      <c r="Q14" s="2">
        <f t="shared" si="1"/>
        <v>17559914.987310216</v>
      </c>
      <c r="S14" s="27">
        <v>10146000</v>
      </c>
      <c r="T14" s="29">
        <v>703080</v>
      </c>
      <c r="U14" s="29">
        <v>130200</v>
      </c>
      <c r="V14" s="27">
        <v>2603000</v>
      </c>
      <c r="W14" s="29">
        <v>150729.40083285831</v>
      </c>
      <c r="X14" s="29"/>
      <c r="Y14" s="27">
        <v>3532905.5864773579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54" customHeight="1" x14ac:dyDescent="0.2">
      <c r="A15" s="56"/>
      <c r="B15" s="57"/>
      <c r="C15" s="1">
        <v>9</v>
      </c>
      <c r="D15" s="4" t="s">
        <v>17</v>
      </c>
      <c r="E15" s="31">
        <v>188</v>
      </c>
      <c r="F15" s="20">
        <f t="shared" si="2"/>
        <v>141040.92219737344</v>
      </c>
      <c r="G15" s="12">
        <f t="shared" si="3"/>
        <v>14728380</v>
      </c>
      <c r="H15" s="8">
        <v>417000</v>
      </c>
      <c r="I15" s="2"/>
      <c r="J15" s="2">
        <v>2448425.09</v>
      </c>
      <c r="K15" s="11">
        <f t="shared" si="0"/>
        <v>4808860.8644663822</v>
      </c>
      <c r="L15" s="2">
        <v>230500</v>
      </c>
      <c r="M15" s="2">
        <v>15000</v>
      </c>
      <c r="N15" s="2">
        <v>0</v>
      </c>
      <c r="O15" s="2">
        <v>0</v>
      </c>
      <c r="P15" s="39">
        <f t="shared" si="4"/>
        <v>3867527.4186398266</v>
      </c>
      <c r="Q15" s="2">
        <f t="shared" si="1"/>
        <v>26515693.373106208</v>
      </c>
      <c r="S15" s="27">
        <v>13830000</v>
      </c>
      <c r="T15" s="29">
        <v>703080</v>
      </c>
      <c r="U15" s="29">
        <v>195300</v>
      </c>
      <c r="V15" s="27">
        <v>4555000</v>
      </c>
      <c r="W15" s="29">
        <v>253860.86446638231</v>
      </c>
      <c r="X15" s="29"/>
      <c r="Y15" s="27">
        <v>6561452.5086398264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ht="77.25" customHeight="1" x14ac:dyDescent="0.2">
      <c r="A16" s="56"/>
      <c r="B16" s="57"/>
      <c r="C16" s="1">
        <v>10</v>
      </c>
      <c r="D16" s="6" t="s">
        <v>18</v>
      </c>
      <c r="E16" s="32">
        <v>184</v>
      </c>
      <c r="F16" s="20">
        <f t="shared" si="2"/>
        <v>440590.40251932858</v>
      </c>
      <c r="G16" s="12">
        <f t="shared" si="3"/>
        <v>41489160</v>
      </c>
      <c r="H16" s="8">
        <v>422000</v>
      </c>
      <c r="I16" s="2"/>
      <c r="J16" s="2">
        <v>3831818.06</v>
      </c>
      <c r="K16" s="11">
        <f t="shared" si="0"/>
        <v>24166228.17742756</v>
      </c>
      <c r="L16" s="2">
        <v>300400</v>
      </c>
      <c r="M16" s="2">
        <v>0</v>
      </c>
      <c r="N16" s="2">
        <v>0</v>
      </c>
      <c r="O16" s="2">
        <v>0</v>
      </c>
      <c r="P16" s="39">
        <f t="shared" si="4"/>
        <v>10859027.826128894</v>
      </c>
      <c r="Q16" s="2">
        <f t="shared" si="1"/>
        <v>81068634.063556463</v>
      </c>
      <c r="S16" s="27">
        <v>40083000</v>
      </c>
      <c r="T16" s="29">
        <v>1406160</v>
      </c>
      <c r="U16" s="29"/>
      <c r="V16" s="27">
        <v>14359000</v>
      </c>
      <c r="W16" s="29">
        <v>9807228.1774275582</v>
      </c>
      <c r="X16" s="29"/>
      <c r="Y16" s="27">
        <v>14991245.886128895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90.75" customHeight="1" x14ac:dyDescent="0.2">
      <c r="A17" s="56"/>
      <c r="B17" s="57"/>
      <c r="C17" s="1">
        <v>11</v>
      </c>
      <c r="D17" s="7" t="s">
        <v>19</v>
      </c>
      <c r="E17" s="32">
        <v>183</v>
      </c>
      <c r="F17" s="20">
        <f t="shared" si="2"/>
        <v>547528.22785989323</v>
      </c>
      <c r="G17" s="12">
        <f t="shared" si="3"/>
        <v>56245020</v>
      </c>
      <c r="H17" s="8">
        <v>404000</v>
      </c>
      <c r="I17" s="2"/>
      <c r="J17" s="2">
        <v>2643497.2999999998</v>
      </c>
      <c r="K17" s="11">
        <f t="shared" si="0"/>
        <v>32386009.580449726</v>
      </c>
      <c r="L17" s="2">
        <v>328900</v>
      </c>
      <c r="M17" s="2">
        <v>0</v>
      </c>
      <c r="N17" s="2">
        <v>0</v>
      </c>
      <c r="O17" s="2">
        <v>0</v>
      </c>
      <c r="P17" s="39">
        <f t="shared" si="4"/>
        <v>8190238.8179107336</v>
      </c>
      <c r="Q17" s="2">
        <f t="shared" si="1"/>
        <v>100197665.69836046</v>
      </c>
      <c r="S17" s="27">
        <v>54774000</v>
      </c>
      <c r="T17" s="29">
        <v>1405920</v>
      </c>
      <c r="U17" s="29">
        <v>65100</v>
      </c>
      <c r="V17" s="27">
        <v>17117000</v>
      </c>
      <c r="W17" s="29">
        <v>15269009.580449726</v>
      </c>
      <c r="X17" s="29"/>
      <c r="Y17" s="27">
        <v>11162636.117910733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81" customHeight="1" x14ac:dyDescent="0.2">
      <c r="A18" s="56"/>
      <c r="B18" s="58"/>
      <c r="C18" s="1">
        <v>12</v>
      </c>
      <c r="D18" s="7" t="s">
        <v>20</v>
      </c>
      <c r="E18" s="32">
        <v>140</v>
      </c>
      <c r="F18" s="20">
        <f t="shared" si="2"/>
        <v>613400.8838439422</v>
      </c>
      <c r="G18" s="12">
        <f t="shared" si="3"/>
        <v>38968380</v>
      </c>
      <c r="H18" s="8">
        <v>316000</v>
      </c>
      <c r="I18" s="2"/>
      <c r="J18" s="2">
        <v>4807874.33</v>
      </c>
      <c r="K18" s="11">
        <f t="shared" si="0"/>
        <v>32426988.217096005</v>
      </c>
      <c r="L18" s="2">
        <v>221000</v>
      </c>
      <c r="M18" s="2">
        <v>0</v>
      </c>
      <c r="N18" s="2">
        <v>0</v>
      </c>
      <c r="O18" s="2">
        <v>0</v>
      </c>
      <c r="P18" s="39">
        <f t="shared" si="4"/>
        <v>9135881.1910559032</v>
      </c>
      <c r="Q18" s="2">
        <f t="shared" si="1"/>
        <v>85876123.738151908</v>
      </c>
      <c r="S18" s="27">
        <v>37419000</v>
      </c>
      <c r="T18" s="29">
        <v>1484280</v>
      </c>
      <c r="U18" s="29">
        <v>65100</v>
      </c>
      <c r="V18" s="27">
        <v>15251000</v>
      </c>
      <c r="W18" s="29">
        <v>17175988.217096005</v>
      </c>
      <c r="X18" s="29"/>
      <c r="Y18" s="27">
        <v>14164755.521055903</v>
      </c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139.5" customHeight="1" x14ac:dyDescent="0.2">
      <c r="A19" s="5">
        <v>3</v>
      </c>
      <c r="B19" s="3" t="s">
        <v>59</v>
      </c>
      <c r="C19" s="1">
        <v>13</v>
      </c>
      <c r="D19" s="4" t="s">
        <v>38</v>
      </c>
      <c r="E19" s="31">
        <v>1108</v>
      </c>
      <c r="F19" s="20">
        <f t="shared" si="2"/>
        <v>79291.197825295574</v>
      </c>
      <c r="G19" s="12">
        <f t="shared" si="3"/>
        <v>54127700</v>
      </c>
      <c r="H19" s="8">
        <v>2280000</v>
      </c>
      <c r="I19" s="2"/>
      <c r="J19" s="2">
        <v>4204775.54</v>
      </c>
      <c r="K19" s="11">
        <f t="shared" si="0"/>
        <v>17865964.441578705</v>
      </c>
      <c r="L19" s="2">
        <v>342000</v>
      </c>
      <c r="M19" s="2">
        <v>15000</v>
      </c>
      <c r="N19" s="2">
        <v>0</v>
      </c>
      <c r="O19" s="2">
        <v>0</v>
      </c>
      <c r="P19" s="39">
        <f t="shared" si="4"/>
        <v>9019207.2088487931</v>
      </c>
      <c r="Q19" s="2">
        <f t="shared" si="1"/>
        <v>87854647.190427497</v>
      </c>
      <c r="S19" s="27">
        <v>51068000</v>
      </c>
      <c r="T19" s="29">
        <v>2734200</v>
      </c>
      <c r="U19" s="29">
        <v>325500</v>
      </c>
      <c r="V19" s="27">
        <v>14121000</v>
      </c>
      <c r="W19" s="29">
        <v>3744964.4415787058</v>
      </c>
      <c r="X19" s="29"/>
      <c r="Y19" s="27">
        <v>13580982.748848792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54" customHeight="1" x14ac:dyDescent="0.2">
      <c r="A20" s="56">
        <v>4</v>
      </c>
      <c r="B20" s="59" t="s">
        <v>21</v>
      </c>
      <c r="C20" s="1">
        <v>14</v>
      </c>
      <c r="D20" s="4" t="s">
        <v>22</v>
      </c>
      <c r="E20" s="31">
        <v>1561</v>
      </c>
      <c r="F20" s="20">
        <f t="shared" si="2"/>
        <v>81238.126502960775</v>
      </c>
      <c r="G20" s="12">
        <f t="shared" si="3"/>
        <v>68919580</v>
      </c>
      <c r="H20" s="8">
        <v>3418000</v>
      </c>
      <c r="I20" s="2"/>
      <c r="J20" s="2">
        <v>8563048.2100000009</v>
      </c>
      <c r="K20" s="11">
        <f t="shared" si="0"/>
        <v>18740444.022987735</v>
      </c>
      <c r="L20" s="2">
        <v>303000</v>
      </c>
      <c r="M20" s="2">
        <v>100000</v>
      </c>
      <c r="N20" s="2">
        <v>0</v>
      </c>
      <c r="O20" s="2">
        <v>0</v>
      </c>
      <c r="P20" s="39">
        <f t="shared" si="4"/>
        <v>26768643.238134019</v>
      </c>
      <c r="Q20" s="2">
        <f t="shared" si="1"/>
        <v>126812715.47112176</v>
      </c>
      <c r="S20" s="27">
        <v>63985000</v>
      </c>
      <c r="T20" s="29">
        <v>4218480</v>
      </c>
      <c r="U20" s="29">
        <v>716100</v>
      </c>
      <c r="V20" s="27">
        <v>17963000</v>
      </c>
      <c r="W20" s="29">
        <v>777444.02298773383</v>
      </c>
      <c r="X20" s="29"/>
      <c r="Y20" s="27">
        <v>35734691.44813402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54" customHeight="1" x14ac:dyDescent="0.2">
      <c r="A21" s="56"/>
      <c r="B21" s="57"/>
      <c r="C21" s="1">
        <v>15</v>
      </c>
      <c r="D21" s="4" t="s">
        <v>23</v>
      </c>
      <c r="E21" s="31">
        <v>1359</v>
      </c>
      <c r="F21" s="20">
        <f t="shared" si="2"/>
        <v>71343.169829309889</v>
      </c>
      <c r="G21" s="12">
        <f t="shared" si="3"/>
        <v>63933860</v>
      </c>
      <c r="H21" s="8">
        <v>3076000</v>
      </c>
      <c r="I21" s="2"/>
      <c r="J21" s="2">
        <v>6856902.5599999996</v>
      </c>
      <c r="K21" s="11">
        <f t="shared" si="0"/>
        <v>16966320.641020212</v>
      </c>
      <c r="L21" s="2">
        <v>300000</v>
      </c>
      <c r="M21" s="2">
        <v>5000</v>
      </c>
      <c r="N21" s="2">
        <v>0</v>
      </c>
      <c r="O21" s="2">
        <v>0</v>
      </c>
      <c r="P21" s="39">
        <f t="shared" si="4"/>
        <v>5817284.5970119247</v>
      </c>
      <c r="Q21" s="2">
        <f t="shared" si="1"/>
        <v>96955367.798032135</v>
      </c>
      <c r="S21" s="27">
        <v>60119000</v>
      </c>
      <c r="T21" s="29">
        <v>3749760</v>
      </c>
      <c r="U21" s="29">
        <v>65100</v>
      </c>
      <c r="V21" s="27">
        <v>16411000</v>
      </c>
      <c r="W21" s="29">
        <v>555320.64102021127</v>
      </c>
      <c r="X21" s="29"/>
      <c r="Y21" s="27">
        <v>12979187.157011924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54" customHeight="1" x14ac:dyDescent="0.2">
      <c r="A22" s="56"/>
      <c r="B22" s="57"/>
      <c r="C22" s="1">
        <v>16</v>
      </c>
      <c r="D22" s="4" t="s">
        <v>24</v>
      </c>
      <c r="E22" s="31">
        <v>1223</v>
      </c>
      <c r="F22" s="20">
        <f t="shared" si="2"/>
        <v>74193.799673958827</v>
      </c>
      <c r="G22" s="12">
        <f t="shared" si="3"/>
        <v>62606440</v>
      </c>
      <c r="H22" s="8">
        <v>2687000</v>
      </c>
      <c r="I22" s="2"/>
      <c r="J22" s="2">
        <v>4401841.25</v>
      </c>
      <c r="K22" s="11">
        <f t="shared" si="0"/>
        <v>14682588.032961914</v>
      </c>
      <c r="L22" s="2">
        <v>116100</v>
      </c>
      <c r="M22" s="2">
        <v>40000</v>
      </c>
      <c r="N22" s="2">
        <v>0</v>
      </c>
      <c r="O22" s="2">
        <v>0</v>
      </c>
      <c r="P22" s="39">
        <f t="shared" si="4"/>
        <v>6205047.7182897367</v>
      </c>
      <c r="Q22" s="2">
        <f t="shared" si="1"/>
        <v>90739017.001251653</v>
      </c>
      <c r="S22" s="27">
        <v>59065000</v>
      </c>
      <c r="T22" s="29">
        <v>3281040</v>
      </c>
      <c r="U22" s="29">
        <v>260400</v>
      </c>
      <c r="V22" s="27">
        <v>14159000</v>
      </c>
      <c r="W22" s="29">
        <v>523588.03296191356</v>
      </c>
      <c r="X22" s="29"/>
      <c r="Y22" s="27">
        <v>10762988.968289737</v>
      </c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75" customHeight="1" x14ac:dyDescent="0.2">
      <c r="A23" s="56"/>
      <c r="B23" s="57"/>
      <c r="C23" s="1">
        <v>17</v>
      </c>
      <c r="D23" s="4" t="s">
        <v>25</v>
      </c>
      <c r="E23" s="31">
        <v>1252</v>
      </c>
      <c r="F23" s="20">
        <f t="shared" si="2"/>
        <v>64760.258243096745</v>
      </c>
      <c r="G23" s="12">
        <f t="shared" si="3"/>
        <v>54661320</v>
      </c>
      <c r="H23" s="8">
        <v>2743000</v>
      </c>
      <c r="I23" s="2"/>
      <c r="J23" s="2">
        <v>3419200.99</v>
      </c>
      <c r="K23" s="11">
        <f t="shared" si="0"/>
        <v>14511721.728932764</v>
      </c>
      <c r="L23" s="2">
        <v>292000</v>
      </c>
      <c r="M23" s="2">
        <v>50000</v>
      </c>
      <c r="N23" s="2">
        <v>0</v>
      </c>
      <c r="O23" s="2">
        <v>0</v>
      </c>
      <c r="P23" s="39">
        <f t="shared" si="4"/>
        <v>5402600.6014243625</v>
      </c>
      <c r="Q23" s="2">
        <f t="shared" si="1"/>
        <v>81079843.320357129</v>
      </c>
      <c r="S23" s="27">
        <v>51198000</v>
      </c>
      <c r="T23" s="29">
        <v>3202920</v>
      </c>
      <c r="U23" s="29">
        <v>260400</v>
      </c>
      <c r="V23" s="27">
        <v>14004000</v>
      </c>
      <c r="W23" s="29">
        <v>507721.72893276461</v>
      </c>
      <c r="X23" s="29"/>
      <c r="Y23" s="27">
        <v>9163801.5914243627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75" customHeight="1" x14ac:dyDescent="0.2">
      <c r="A24" s="56"/>
      <c r="B24" s="57"/>
      <c r="C24" s="1">
        <v>18</v>
      </c>
      <c r="D24" s="4" t="s">
        <v>26</v>
      </c>
      <c r="E24" s="31">
        <v>1866</v>
      </c>
      <c r="F24" s="20">
        <f t="shared" si="2"/>
        <v>73187.902774457456</v>
      </c>
      <c r="G24" s="12">
        <f t="shared" si="3"/>
        <v>83379300</v>
      </c>
      <c r="H24" s="8">
        <v>4102000</v>
      </c>
      <c r="I24" s="2"/>
      <c r="J24" s="2">
        <v>14695728</v>
      </c>
      <c r="K24" s="11">
        <f t="shared" si="0"/>
        <v>26231632.963166289</v>
      </c>
      <c r="L24" s="2">
        <v>429000</v>
      </c>
      <c r="M24" s="2">
        <v>31000</v>
      </c>
      <c r="N24" s="2">
        <v>0</v>
      </c>
      <c r="O24" s="2">
        <v>0</v>
      </c>
      <c r="P24" s="39">
        <f t="shared" si="4"/>
        <v>7699965.6139713228</v>
      </c>
      <c r="Q24" s="2">
        <f t="shared" si="1"/>
        <v>136568626.57713762</v>
      </c>
      <c r="S24" s="27">
        <v>77976000</v>
      </c>
      <c r="T24" s="29">
        <v>4687200</v>
      </c>
      <c r="U24" s="29">
        <v>716100</v>
      </c>
      <c r="V24" s="27">
        <v>21169000</v>
      </c>
      <c r="W24" s="29">
        <v>5062632.9631662909</v>
      </c>
      <c r="X24" s="29"/>
      <c r="Y24" s="27">
        <v>22855693.613971323</v>
      </c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65.25" customHeight="1" x14ac:dyDescent="0.2">
      <c r="A25" s="56"/>
      <c r="B25" s="57"/>
      <c r="C25" s="1">
        <v>19</v>
      </c>
      <c r="D25" s="4" t="s">
        <v>27</v>
      </c>
      <c r="E25" s="31">
        <v>840</v>
      </c>
      <c r="F25" s="20">
        <f t="shared" si="2"/>
        <v>81926.814731952036</v>
      </c>
      <c r="G25" s="12">
        <f t="shared" si="3"/>
        <v>41122920</v>
      </c>
      <c r="H25" s="8">
        <v>1866000</v>
      </c>
      <c r="I25" s="2"/>
      <c r="J25" s="2">
        <v>3282885.79</v>
      </c>
      <c r="K25" s="11">
        <f t="shared" si="0"/>
        <v>17626785.857136808</v>
      </c>
      <c r="L25" s="2">
        <v>162000</v>
      </c>
      <c r="M25" s="2">
        <v>150000</v>
      </c>
      <c r="N25" s="2">
        <v>0</v>
      </c>
      <c r="O25" s="2">
        <v>0</v>
      </c>
      <c r="P25" s="39">
        <f t="shared" si="4"/>
        <v>4607932.7277029036</v>
      </c>
      <c r="Q25" s="2">
        <f t="shared" si="1"/>
        <v>68818524.374839708</v>
      </c>
      <c r="S25" s="27">
        <v>37920000</v>
      </c>
      <c r="T25" s="29">
        <v>2421720</v>
      </c>
      <c r="U25" s="29">
        <v>781200</v>
      </c>
      <c r="V25" s="27">
        <v>17008000</v>
      </c>
      <c r="W25" s="29">
        <v>618785.85713680694</v>
      </c>
      <c r="X25" s="29"/>
      <c r="Y25" s="27">
        <v>8202818.5177029036</v>
      </c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72.75" customHeight="1" x14ac:dyDescent="0.2">
      <c r="A26" s="56"/>
      <c r="B26" s="57"/>
      <c r="C26" s="1">
        <v>20</v>
      </c>
      <c r="D26" s="4" t="s">
        <v>28</v>
      </c>
      <c r="E26" s="31">
        <v>1316</v>
      </c>
      <c r="F26" s="20">
        <f t="shared" si="2"/>
        <v>91254.11401999426</v>
      </c>
      <c r="G26" s="12">
        <f t="shared" si="3"/>
        <v>80364820</v>
      </c>
      <c r="H26" s="8">
        <v>3000000</v>
      </c>
      <c r="I26" s="2"/>
      <c r="J26" s="2">
        <v>8485535.3599999994</v>
      </c>
      <c r="K26" s="11">
        <f t="shared" si="0"/>
        <v>20230143.428547226</v>
      </c>
      <c r="L26" s="2">
        <v>301000</v>
      </c>
      <c r="M26" s="2">
        <v>90000</v>
      </c>
      <c r="N26" s="2">
        <v>0</v>
      </c>
      <c r="O26" s="2">
        <v>0</v>
      </c>
      <c r="P26" s="39">
        <f t="shared" si="4"/>
        <v>7618915.2617652323</v>
      </c>
      <c r="Q26" s="2">
        <f t="shared" si="1"/>
        <v>120090414.05031244</v>
      </c>
      <c r="S26" s="27">
        <v>76576000</v>
      </c>
      <c r="T26" s="29">
        <v>3593520</v>
      </c>
      <c r="U26" s="29">
        <v>195300</v>
      </c>
      <c r="V26" s="27">
        <v>17755000</v>
      </c>
      <c r="W26" s="29">
        <v>2475143.4285472278</v>
      </c>
      <c r="X26" s="29"/>
      <c r="Y26" s="27">
        <v>16495450.621765232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71.25" customHeight="1" x14ac:dyDescent="0.2">
      <c r="A27" s="56"/>
      <c r="B27" s="57"/>
      <c r="C27" s="1">
        <v>21</v>
      </c>
      <c r="D27" s="4" t="s">
        <v>29</v>
      </c>
      <c r="E27" s="31">
        <v>435</v>
      </c>
      <c r="F27" s="20">
        <f t="shared" si="2"/>
        <v>100186.63880710598</v>
      </c>
      <c r="G27" s="12">
        <f t="shared" si="3"/>
        <v>28177800</v>
      </c>
      <c r="H27" s="8">
        <v>954000</v>
      </c>
      <c r="I27" s="2"/>
      <c r="J27" s="2">
        <v>1832880.39</v>
      </c>
      <c r="K27" s="11">
        <f t="shared" si="0"/>
        <v>8029727.1684955312</v>
      </c>
      <c r="L27" s="2">
        <v>219000</v>
      </c>
      <c r="M27" s="2">
        <v>25000</v>
      </c>
      <c r="N27" s="2">
        <v>0</v>
      </c>
      <c r="O27" s="2">
        <v>0</v>
      </c>
      <c r="P27" s="39">
        <f t="shared" si="4"/>
        <v>4342780.3225955721</v>
      </c>
      <c r="Q27" s="2">
        <f t="shared" si="1"/>
        <v>43581187.881091103</v>
      </c>
      <c r="S27" s="27">
        <v>26355000</v>
      </c>
      <c r="T27" s="29">
        <v>1562400</v>
      </c>
      <c r="U27" s="29">
        <v>260400</v>
      </c>
      <c r="V27" s="27">
        <v>7760000</v>
      </c>
      <c r="W27" s="29">
        <v>269727.16849553119</v>
      </c>
      <c r="X27" s="29"/>
      <c r="Y27" s="27">
        <v>6419660.7125955718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54" customHeight="1" x14ac:dyDescent="0.2">
      <c r="A28" s="56"/>
      <c r="B28" s="57"/>
      <c r="C28" s="1">
        <v>22</v>
      </c>
      <c r="D28" s="4" t="s">
        <v>30</v>
      </c>
      <c r="E28" s="31">
        <v>766</v>
      </c>
      <c r="F28" s="20">
        <f t="shared" si="2"/>
        <v>74549.664979750509</v>
      </c>
      <c r="G28" s="12">
        <f t="shared" si="3"/>
        <v>35411660</v>
      </c>
      <c r="H28" s="8">
        <v>1679000</v>
      </c>
      <c r="I28" s="2"/>
      <c r="J28" s="2">
        <v>3722703.32</v>
      </c>
      <c r="K28" s="11">
        <f t="shared" si="0"/>
        <v>9643315.2014574446</v>
      </c>
      <c r="L28" s="2">
        <f>355300+47600</f>
        <v>402900</v>
      </c>
      <c r="M28" s="2">
        <v>0</v>
      </c>
      <c r="N28" s="2">
        <v>0</v>
      </c>
      <c r="O28" s="2">
        <v>0</v>
      </c>
      <c r="P28" s="39">
        <f t="shared" si="4"/>
        <v>6245464.8530314397</v>
      </c>
      <c r="Q28" s="2">
        <f t="shared" si="1"/>
        <v>57105043.37448889</v>
      </c>
      <c r="S28" s="27">
        <v>33029000</v>
      </c>
      <c r="T28" s="29">
        <v>2187360</v>
      </c>
      <c r="U28" s="29">
        <v>195300</v>
      </c>
      <c r="V28" s="27">
        <v>8850000</v>
      </c>
      <c r="W28" s="29">
        <v>793315.20145744469</v>
      </c>
      <c r="X28" s="29"/>
      <c r="Y28" s="27">
        <v>10371068.17303144</v>
      </c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54" customHeight="1" x14ac:dyDescent="0.2">
      <c r="A29" s="56"/>
      <c r="B29" s="57"/>
      <c r="C29" s="1">
        <v>23</v>
      </c>
      <c r="D29" s="4" t="s">
        <v>31</v>
      </c>
      <c r="E29" s="31">
        <v>1863</v>
      </c>
      <c r="F29" s="20">
        <f t="shared" si="2"/>
        <v>69025.993254750269</v>
      </c>
      <c r="G29" s="12">
        <f t="shared" si="3"/>
        <v>85128700</v>
      </c>
      <c r="H29" s="8">
        <v>4080000</v>
      </c>
      <c r="I29" s="2"/>
      <c r="J29" s="2">
        <v>6433606.0199999996</v>
      </c>
      <c r="K29" s="11">
        <f t="shared" si="0"/>
        <v>21554588.032961912</v>
      </c>
      <c r="L29" s="2">
        <v>81200</v>
      </c>
      <c r="M29" s="2">
        <v>30000</v>
      </c>
      <c r="N29" s="2">
        <v>0</v>
      </c>
      <c r="O29" s="2">
        <v>0</v>
      </c>
      <c r="P29" s="39">
        <f t="shared" si="4"/>
        <v>11287331.380637839</v>
      </c>
      <c r="Q29" s="2">
        <f t="shared" si="1"/>
        <v>128595425.43359976</v>
      </c>
      <c r="S29" s="27">
        <v>80116000</v>
      </c>
      <c r="T29" s="29">
        <v>4687200</v>
      </c>
      <c r="U29" s="29">
        <v>325500</v>
      </c>
      <c r="V29" s="27">
        <v>21031000</v>
      </c>
      <c r="W29" s="29">
        <v>523588.03296191356</v>
      </c>
      <c r="X29" s="29"/>
      <c r="Y29" s="27">
        <v>17832137.400637839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54" customHeight="1" x14ac:dyDescent="0.2">
      <c r="A30" s="56"/>
      <c r="B30" s="57"/>
      <c r="C30" s="1">
        <v>24</v>
      </c>
      <c r="D30" s="4" t="s">
        <v>32</v>
      </c>
      <c r="E30" s="31">
        <v>1309</v>
      </c>
      <c r="F30" s="20">
        <f t="shared" si="2"/>
        <v>63678.578463391947</v>
      </c>
      <c r="G30" s="12">
        <f t="shared" si="3"/>
        <v>57464500</v>
      </c>
      <c r="H30" s="8">
        <v>2867000</v>
      </c>
      <c r="I30" s="2"/>
      <c r="J30" s="2">
        <v>3646266.88</v>
      </c>
      <c r="K30" s="11">
        <f t="shared" si="0"/>
        <v>14897320.64102021</v>
      </c>
      <c r="L30" s="2">
        <v>287000</v>
      </c>
      <c r="M30" s="2">
        <v>0</v>
      </c>
      <c r="N30" s="2">
        <v>0</v>
      </c>
      <c r="O30" s="2">
        <v>0</v>
      </c>
      <c r="P30" s="39">
        <f t="shared" si="4"/>
        <v>4193171.6875598384</v>
      </c>
      <c r="Q30" s="2">
        <f t="shared" si="1"/>
        <v>83355259.208580062</v>
      </c>
      <c r="S30" s="27">
        <v>53233000</v>
      </c>
      <c r="T30" s="29">
        <v>3906000</v>
      </c>
      <c r="U30" s="29">
        <v>325500</v>
      </c>
      <c r="V30" s="27">
        <v>14342000</v>
      </c>
      <c r="W30" s="29">
        <v>555320.64102021127</v>
      </c>
      <c r="X30" s="29"/>
      <c r="Y30" s="27">
        <v>8126438.5675598383</v>
      </c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54" customHeight="1" x14ac:dyDescent="0.2">
      <c r="A31" s="56"/>
      <c r="B31" s="57"/>
      <c r="C31" s="1">
        <v>25</v>
      </c>
      <c r="D31" s="4" t="s">
        <v>33</v>
      </c>
      <c r="E31" s="31">
        <v>1362</v>
      </c>
      <c r="F31" s="20">
        <f t="shared" si="2"/>
        <v>67717.446336712906</v>
      </c>
      <c r="G31" s="12">
        <f t="shared" si="3"/>
        <v>63128100</v>
      </c>
      <c r="H31" s="8">
        <v>2999000</v>
      </c>
      <c r="I31" s="2"/>
      <c r="J31" s="2">
        <v>4087353.72</v>
      </c>
      <c r="K31" s="11">
        <f t="shared" si="0"/>
        <v>16163186.94504936</v>
      </c>
      <c r="L31" s="2">
        <v>320000</v>
      </c>
      <c r="M31" s="2">
        <v>10000</v>
      </c>
      <c r="N31" s="2">
        <v>0</v>
      </c>
      <c r="O31" s="2">
        <v>0</v>
      </c>
      <c r="P31" s="39">
        <f t="shared" si="4"/>
        <v>5523521.2455536332</v>
      </c>
      <c r="Q31" s="2">
        <f t="shared" si="1"/>
        <v>92231161.910602987</v>
      </c>
      <c r="S31" s="27">
        <v>59157000</v>
      </c>
      <c r="T31" s="29">
        <v>3515400</v>
      </c>
      <c r="U31" s="29">
        <v>455700</v>
      </c>
      <c r="V31" s="27">
        <v>15592000</v>
      </c>
      <c r="W31" s="29">
        <v>571186.94504936016</v>
      </c>
      <c r="X31" s="29"/>
      <c r="Y31" s="27">
        <v>9940874.9655536339</v>
      </c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54" customHeight="1" x14ac:dyDescent="0.2">
      <c r="A32" s="56"/>
      <c r="B32" s="57"/>
      <c r="C32" s="1">
        <v>26</v>
      </c>
      <c r="D32" s="4" t="s">
        <v>34</v>
      </c>
      <c r="E32" s="31">
        <v>1793</v>
      </c>
      <c r="F32" s="20">
        <f t="shared" si="2"/>
        <v>66744.612075760248</v>
      </c>
      <c r="G32" s="12">
        <f t="shared" si="3"/>
        <v>80847040</v>
      </c>
      <c r="H32" s="8">
        <v>3977000</v>
      </c>
      <c r="I32" s="2"/>
      <c r="J32" s="2">
        <v>7406935.04</v>
      </c>
      <c r="K32" s="11">
        <f t="shared" si="0"/>
        <v>20243855.424903616</v>
      </c>
      <c r="L32" s="2">
        <v>331400</v>
      </c>
      <c r="M32" s="2">
        <v>11000</v>
      </c>
      <c r="N32" s="2">
        <v>0</v>
      </c>
      <c r="O32" s="2">
        <v>0</v>
      </c>
      <c r="P32" s="39">
        <f t="shared" si="4"/>
        <v>6855858.9869345101</v>
      </c>
      <c r="Q32" s="2">
        <f t="shared" si="1"/>
        <v>119673089.45183814</v>
      </c>
      <c r="S32" s="27">
        <v>76264000</v>
      </c>
      <c r="T32" s="29">
        <v>4452840</v>
      </c>
      <c r="U32" s="29">
        <v>130200</v>
      </c>
      <c r="V32" s="27">
        <v>19752000</v>
      </c>
      <c r="W32" s="29">
        <v>491855.42490361573</v>
      </c>
      <c r="X32" s="29"/>
      <c r="Y32" s="27">
        <v>14605194.02693451</v>
      </c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54" customHeight="1" x14ac:dyDescent="0.2">
      <c r="A33" s="56"/>
      <c r="B33" s="57"/>
      <c r="C33" s="1">
        <v>27</v>
      </c>
      <c r="D33" s="4" t="s">
        <v>35</v>
      </c>
      <c r="E33" s="31">
        <v>339</v>
      </c>
      <c r="F33" s="20">
        <f t="shared" si="2"/>
        <v>100654.98259113629</v>
      </c>
      <c r="G33" s="12">
        <f t="shared" si="3"/>
        <v>21412220</v>
      </c>
      <c r="H33" s="8">
        <v>763000</v>
      </c>
      <c r="I33" s="2"/>
      <c r="J33" s="2">
        <v>2999158.36</v>
      </c>
      <c r="K33" s="11">
        <f t="shared" si="0"/>
        <v>5452727.1684955312</v>
      </c>
      <c r="L33" s="2">
        <v>39200</v>
      </c>
      <c r="M33" s="2">
        <v>5000</v>
      </c>
      <c r="N33" s="2">
        <v>0</v>
      </c>
      <c r="O33" s="2">
        <v>0</v>
      </c>
      <c r="P33" s="39">
        <f t="shared" si="4"/>
        <v>3450733.5698996647</v>
      </c>
      <c r="Q33" s="2">
        <f t="shared" si="1"/>
        <v>34122039.098395199</v>
      </c>
      <c r="S33" s="27">
        <v>19967000</v>
      </c>
      <c r="T33" s="29">
        <v>1249920</v>
      </c>
      <c r="U33" s="29">
        <v>195300</v>
      </c>
      <c r="V33" s="27">
        <v>5183000</v>
      </c>
      <c r="W33" s="29">
        <v>269727.16849553119</v>
      </c>
      <c r="X33" s="29"/>
      <c r="Y33" s="27">
        <v>6494091.9298996646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54" customHeight="1" x14ac:dyDescent="0.2">
      <c r="A34" s="56"/>
      <c r="B34" s="57"/>
      <c r="C34" s="1">
        <v>28</v>
      </c>
      <c r="D34" s="4" t="s">
        <v>36</v>
      </c>
      <c r="E34" s="31">
        <v>523</v>
      </c>
      <c r="F34" s="20">
        <f t="shared" si="2"/>
        <v>93876.137052659309</v>
      </c>
      <c r="G34" s="12">
        <f t="shared" si="3"/>
        <v>31726400</v>
      </c>
      <c r="H34" s="8">
        <v>1096000</v>
      </c>
      <c r="I34" s="2">
        <v>679000</v>
      </c>
      <c r="J34" s="2">
        <v>3365143.63</v>
      </c>
      <c r="K34" s="11">
        <f t="shared" si="0"/>
        <v>7824727.1684955312</v>
      </c>
      <c r="L34" s="2">
        <v>80000</v>
      </c>
      <c r="M34" s="2">
        <v>5000</v>
      </c>
      <c r="N34" s="2">
        <v>0</v>
      </c>
      <c r="O34" s="2">
        <v>0</v>
      </c>
      <c r="P34" s="39">
        <f t="shared" si="4"/>
        <v>4320948.8800452901</v>
      </c>
      <c r="Q34" s="2">
        <f t="shared" si="1"/>
        <v>49097219.678540818</v>
      </c>
      <c r="S34" s="27">
        <v>30164000</v>
      </c>
      <c r="T34" s="29">
        <v>1562400</v>
      </c>
      <c r="U34" s="29"/>
      <c r="V34" s="27">
        <v>7555000</v>
      </c>
      <c r="W34" s="29">
        <v>269727.16849553119</v>
      </c>
      <c r="X34" s="29"/>
      <c r="Y34" s="27">
        <v>7771092.51004529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54" customHeight="1" x14ac:dyDescent="0.2">
      <c r="A35" s="56"/>
      <c r="B35" s="57"/>
      <c r="C35" s="1">
        <v>29</v>
      </c>
      <c r="D35" s="4" t="s">
        <v>37</v>
      </c>
      <c r="E35" s="31">
        <v>357</v>
      </c>
      <c r="F35" s="20">
        <f t="shared" si="2"/>
        <v>88486.742668160718</v>
      </c>
      <c r="G35" s="12">
        <f t="shared" si="3"/>
        <v>21092880</v>
      </c>
      <c r="H35" s="8">
        <v>800000</v>
      </c>
      <c r="I35" s="2"/>
      <c r="J35" s="2">
        <v>1262356.3999999999</v>
      </c>
      <c r="K35" s="11">
        <f t="shared" si="0"/>
        <v>5668860.8644663822</v>
      </c>
      <c r="L35" s="2">
        <v>348000</v>
      </c>
      <c r="M35" s="2">
        <v>5000</v>
      </c>
      <c r="N35" s="2">
        <v>0</v>
      </c>
      <c r="O35" s="2">
        <v>0</v>
      </c>
      <c r="P35" s="39">
        <f t="shared" si="4"/>
        <v>2412669.868066994</v>
      </c>
      <c r="Q35" s="2">
        <f t="shared" si="1"/>
        <v>31589767.132533375</v>
      </c>
      <c r="S35" s="27">
        <v>19869000</v>
      </c>
      <c r="T35" s="29">
        <v>1093680</v>
      </c>
      <c r="U35" s="29">
        <v>130200</v>
      </c>
      <c r="V35" s="27">
        <v>5415000</v>
      </c>
      <c r="W35" s="29">
        <v>253860.86446638231</v>
      </c>
      <c r="X35" s="29"/>
      <c r="Y35" s="27">
        <v>4028026.2680669939</v>
      </c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54" customHeight="1" x14ac:dyDescent="0.2">
      <c r="A36" s="56"/>
      <c r="B36" s="57"/>
      <c r="C36" s="1">
        <v>30</v>
      </c>
      <c r="D36" s="4" t="s">
        <v>39</v>
      </c>
      <c r="E36" s="31">
        <v>374</v>
      </c>
      <c r="F36" s="20">
        <f t="shared" si="2"/>
        <v>117353.41068728667</v>
      </c>
      <c r="G36" s="12">
        <f t="shared" si="3"/>
        <v>24830580</v>
      </c>
      <c r="H36" s="8">
        <v>823000</v>
      </c>
      <c r="I36" s="2"/>
      <c r="J36" s="2">
        <v>2562606.17</v>
      </c>
      <c r="K36" s="11">
        <f t="shared" si="0"/>
        <v>7949593.4725246802</v>
      </c>
      <c r="L36" s="2">
        <v>141000</v>
      </c>
      <c r="M36" s="2">
        <v>22000</v>
      </c>
      <c r="N36" s="2">
        <v>0</v>
      </c>
      <c r="O36" s="2">
        <v>0</v>
      </c>
      <c r="P36" s="39">
        <f t="shared" si="4"/>
        <v>7561395.954520531</v>
      </c>
      <c r="Q36" s="2">
        <f t="shared" si="1"/>
        <v>43890175.597045213</v>
      </c>
      <c r="S36" s="27">
        <v>23151000</v>
      </c>
      <c r="T36" s="29">
        <v>1484280</v>
      </c>
      <c r="U36" s="29">
        <v>195300</v>
      </c>
      <c r="V36" s="27">
        <v>7664000</v>
      </c>
      <c r="W36" s="29">
        <v>285593.47252468008</v>
      </c>
      <c r="X36" s="29"/>
      <c r="Y36" s="27">
        <v>10287002.124520531</v>
      </c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54" customHeight="1" x14ac:dyDescent="0.2">
      <c r="A37" s="56"/>
      <c r="B37" s="57"/>
      <c r="C37" s="1">
        <v>31</v>
      </c>
      <c r="D37" s="4" t="s">
        <v>40</v>
      </c>
      <c r="E37" s="31">
        <v>598</v>
      </c>
      <c r="F37" s="20">
        <f t="shared" si="2"/>
        <v>77564.65664150301</v>
      </c>
      <c r="G37" s="12">
        <f t="shared" si="3"/>
        <v>29127060</v>
      </c>
      <c r="H37" s="8">
        <v>1320000</v>
      </c>
      <c r="I37" s="2"/>
      <c r="J37" s="2">
        <v>2511147.7200000002</v>
      </c>
      <c r="K37" s="11">
        <f t="shared" si="0"/>
        <v>9058855.4249036163</v>
      </c>
      <c r="L37" s="2">
        <v>312600</v>
      </c>
      <c r="M37" s="2">
        <v>12000</v>
      </c>
      <c r="N37" s="2">
        <v>0</v>
      </c>
      <c r="O37" s="2">
        <v>0</v>
      </c>
      <c r="P37" s="39">
        <f t="shared" si="4"/>
        <v>4042001.5267151897</v>
      </c>
      <c r="Q37" s="2">
        <f t="shared" si="1"/>
        <v>46383664.671618804</v>
      </c>
      <c r="S37" s="27">
        <v>27135000</v>
      </c>
      <c r="T37" s="29">
        <v>1796760</v>
      </c>
      <c r="U37" s="29">
        <v>195300</v>
      </c>
      <c r="V37" s="27">
        <v>8567000</v>
      </c>
      <c r="W37" s="29">
        <v>491855.42490361573</v>
      </c>
      <c r="X37" s="29"/>
      <c r="Y37" s="27">
        <v>6877749.2467151899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54" customHeight="1" x14ac:dyDescent="0.2">
      <c r="A38" s="56"/>
      <c r="B38" s="57"/>
      <c r="C38" s="1">
        <v>32</v>
      </c>
      <c r="D38" s="4" t="s">
        <v>41</v>
      </c>
      <c r="E38" s="31">
        <v>495</v>
      </c>
      <c r="F38" s="20">
        <f t="shared" si="2"/>
        <v>86178.541898868862</v>
      </c>
      <c r="G38" s="12">
        <f t="shared" si="3"/>
        <v>28266400</v>
      </c>
      <c r="H38" s="8">
        <v>1090000</v>
      </c>
      <c r="I38" s="2"/>
      <c r="J38" s="2">
        <v>1783928.79</v>
      </c>
      <c r="K38" s="11">
        <f t="shared" si="0"/>
        <v>7568590.2652992401</v>
      </c>
      <c r="L38" s="2">
        <v>315200</v>
      </c>
      <c r="M38" s="2">
        <v>15000</v>
      </c>
      <c r="N38" s="2">
        <v>0</v>
      </c>
      <c r="O38" s="2">
        <v>0</v>
      </c>
      <c r="P38" s="39">
        <f t="shared" si="4"/>
        <v>3619259.1846408471</v>
      </c>
      <c r="Q38" s="2">
        <f t="shared" si="1"/>
        <v>42658378.239940085</v>
      </c>
      <c r="S38" s="27">
        <v>26704000</v>
      </c>
      <c r="T38" s="29">
        <v>1562400</v>
      </c>
      <c r="U38" s="29"/>
      <c r="V38" s="27">
        <v>7164000</v>
      </c>
      <c r="W38" s="29">
        <v>404590.26529924059</v>
      </c>
      <c r="X38" s="29"/>
      <c r="Y38" s="27">
        <v>5733387.9746408472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54" customHeight="1" x14ac:dyDescent="0.2">
      <c r="A39" s="56"/>
      <c r="B39" s="57"/>
      <c r="C39" s="1">
        <v>33</v>
      </c>
      <c r="D39" s="4" t="s">
        <v>42</v>
      </c>
      <c r="E39" s="31">
        <v>410</v>
      </c>
      <c r="F39" s="20">
        <f t="shared" si="2"/>
        <v>100153.90027111457</v>
      </c>
      <c r="G39" s="12">
        <f t="shared" si="3"/>
        <v>25170960</v>
      </c>
      <c r="H39" s="8">
        <v>806000</v>
      </c>
      <c r="I39" s="2"/>
      <c r="J39" s="2">
        <v>2952838.77</v>
      </c>
      <c r="K39" s="11">
        <f t="shared" si="0"/>
        <v>8175654.2467865748</v>
      </c>
      <c r="L39" s="2">
        <v>87200</v>
      </c>
      <c r="M39" s="2">
        <v>5000</v>
      </c>
      <c r="N39" s="2">
        <v>0</v>
      </c>
      <c r="O39" s="2">
        <v>0</v>
      </c>
      <c r="P39" s="39">
        <f t="shared" si="4"/>
        <v>3865446.0943704029</v>
      </c>
      <c r="Q39" s="2">
        <f t="shared" ref="Q39:Q54" si="5">SUM(G39:P39)</f>
        <v>41063099.111156978</v>
      </c>
      <c r="S39" s="27">
        <v>23895000</v>
      </c>
      <c r="T39" s="29">
        <v>1015560</v>
      </c>
      <c r="U39" s="29">
        <v>260400</v>
      </c>
      <c r="V39" s="27">
        <v>7280000</v>
      </c>
      <c r="W39" s="29">
        <v>895654.24678657472</v>
      </c>
      <c r="X39" s="29"/>
      <c r="Y39" s="27">
        <v>6910484.8643704029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54" customHeight="1" x14ac:dyDescent="0.2">
      <c r="A40" s="56"/>
      <c r="B40" s="57"/>
      <c r="C40" s="1">
        <v>34</v>
      </c>
      <c r="D40" s="4" t="s">
        <v>43</v>
      </c>
      <c r="E40" s="31">
        <v>429</v>
      </c>
      <c r="F40" s="20">
        <f t="shared" si="2"/>
        <v>153819.15972516735</v>
      </c>
      <c r="G40" s="12">
        <f t="shared" si="3"/>
        <v>31460400</v>
      </c>
      <c r="H40" s="8">
        <v>945000</v>
      </c>
      <c r="I40" s="2"/>
      <c r="J40" s="2">
        <v>2225028.64</v>
      </c>
      <c r="K40" s="11">
        <f t="shared" si="0"/>
        <v>10410839.106215317</v>
      </c>
      <c r="L40" s="2">
        <v>422400</v>
      </c>
      <c r="M40" s="2">
        <v>150000</v>
      </c>
      <c r="N40" s="2">
        <v>0</v>
      </c>
      <c r="O40" s="2">
        <v>0</v>
      </c>
      <c r="P40" s="39">
        <f t="shared" si="4"/>
        <v>20374751.775881488</v>
      </c>
      <c r="Q40" s="2">
        <f t="shared" si="5"/>
        <v>65988419.522096798</v>
      </c>
      <c r="S40" s="27">
        <v>29898000</v>
      </c>
      <c r="T40" s="29">
        <v>1562400</v>
      </c>
      <c r="U40" s="29"/>
      <c r="V40" s="27">
        <v>9205000</v>
      </c>
      <c r="W40" s="29">
        <v>1205839.1062153159</v>
      </c>
      <c r="X40" s="29"/>
      <c r="Y40" s="27">
        <v>23172180.415881488</v>
      </c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54" customHeight="1" x14ac:dyDescent="0.2">
      <c r="A41" s="56"/>
      <c r="B41" s="57"/>
      <c r="C41" s="1">
        <v>35</v>
      </c>
      <c r="D41" s="4" t="s">
        <v>44</v>
      </c>
      <c r="E41" s="31">
        <v>560</v>
      </c>
      <c r="F41" s="20">
        <f t="shared" si="2"/>
        <v>87272.657952418289</v>
      </c>
      <c r="G41" s="12">
        <f t="shared" si="3"/>
        <v>30873340</v>
      </c>
      <c r="H41" s="8">
        <v>1247000</v>
      </c>
      <c r="I41" s="2"/>
      <c r="J41" s="2">
        <v>2219656.44</v>
      </c>
      <c r="K41" s="11">
        <f t="shared" si="0"/>
        <v>10303322.873357538</v>
      </c>
      <c r="L41" s="2">
        <v>230000</v>
      </c>
      <c r="M41" s="2">
        <v>10000</v>
      </c>
      <c r="N41" s="2">
        <v>0</v>
      </c>
      <c r="O41" s="2">
        <v>0</v>
      </c>
      <c r="P41" s="39">
        <f t="shared" si="4"/>
        <v>3989369.1399967088</v>
      </c>
      <c r="Q41" s="2">
        <f t="shared" si="5"/>
        <v>48872688.453354239</v>
      </c>
      <c r="S41" s="27">
        <v>28699000</v>
      </c>
      <c r="T41" s="29">
        <v>1718640</v>
      </c>
      <c r="U41" s="29">
        <v>455700</v>
      </c>
      <c r="V41" s="27">
        <v>9867000</v>
      </c>
      <c r="W41" s="29">
        <v>436322.87335753837</v>
      </c>
      <c r="X41" s="29"/>
      <c r="Y41" s="27">
        <v>6449025.5799967088</v>
      </c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54" customHeight="1" x14ac:dyDescent="0.2">
      <c r="A42" s="56"/>
      <c r="B42" s="57"/>
      <c r="C42" s="1">
        <v>36</v>
      </c>
      <c r="D42" s="4" t="s">
        <v>45</v>
      </c>
      <c r="E42" s="31">
        <v>466</v>
      </c>
      <c r="F42" s="20">
        <f t="shared" si="2"/>
        <v>104785.37753942449</v>
      </c>
      <c r="G42" s="12">
        <f t="shared" si="3"/>
        <v>31219800</v>
      </c>
      <c r="H42" s="8">
        <v>1045000</v>
      </c>
      <c r="I42" s="2"/>
      <c r="J42" s="2">
        <v>2388233.4900000002</v>
      </c>
      <c r="K42" s="11">
        <f t="shared" si="0"/>
        <v>9722726.8859344292</v>
      </c>
      <c r="L42" s="2">
        <v>95000</v>
      </c>
      <c r="M42" s="2">
        <v>120000</v>
      </c>
      <c r="N42" s="2">
        <v>0</v>
      </c>
      <c r="O42" s="2">
        <v>0</v>
      </c>
      <c r="P42" s="39">
        <f t="shared" si="4"/>
        <v>4239225.5574373864</v>
      </c>
      <c r="Q42" s="2">
        <f t="shared" si="5"/>
        <v>48829985.933371812</v>
      </c>
      <c r="S42" s="27">
        <v>29397000</v>
      </c>
      <c r="T42" s="29">
        <v>1562400</v>
      </c>
      <c r="U42" s="29">
        <v>260400</v>
      </c>
      <c r="V42" s="27">
        <v>9334000</v>
      </c>
      <c r="W42" s="29">
        <v>388726.88593442884</v>
      </c>
      <c r="X42" s="29"/>
      <c r="Y42" s="27">
        <v>6842459.0474373866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54" customHeight="1" x14ac:dyDescent="0.2">
      <c r="A43" s="56"/>
      <c r="B43" s="57"/>
      <c r="C43" s="1">
        <v>37</v>
      </c>
      <c r="D43" s="4" t="s">
        <v>46</v>
      </c>
      <c r="E43" s="31">
        <v>759</v>
      </c>
      <c r="F43" s="20">
        <f t="shared" si="2"/>
        <v>81735.646337639919</v>
      </c>
      <c r="G43" s="12">
        <f t="shared" si="3"/>
        <v>37544920</v>
      </c>
      <c r="H43" s="8">
        <v>1690000</v>
      </c>
      <c r="I43" s="2"/>
      <c r="J43" s="2">
        <v>4261056.97</v>
      </c>
      <c r="K43" s="11">
        <f t="shared" si="0"/>
        <v>11628855.424903616</v>
      </c>
      <c r="L43" s="2">
        <v>265500</v>
      </c>
      <c r="M43" s="2">
        <v>30000</v>
      </c>
      <c r="N43" s="2">
        <v>0</v>
      </c>
      <c r="O43" s="2">
        <v>0</v>
      </c>
      <c r="P43" s="39">
        <f t="shared" si="4"/>
        <v>6617023.175365082</v>
      </c>
      <c r="Q43" s="2">
        <f t="shared" si="5"/>
        <v>62037355.570268698</v>
      </c>
      <c r="S43" s="27">
        <v>34993000</v>
      </c>
      <c r="T43" s="29">
        <v>2421720</v>
      </c>
      <c r="U43" s="29">
        <v>130200</v>
      </c>
      <c r="V43" s="27">
        <v>11137000</v>
      </c>
      <c r="W43" s="29">
        <v>491855.42490361573</v>
      </c>
      <c r="X43" s="29"/>
      <c r="Y43" s="27">
        <v>11173580.145365082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t="54" customHeight="1" x14ac:dyDescent="0.2">
      <c r="A44" s="56"/>
      <c r="B44" s="57"/>
      <c r="C44" s="1">
        <v>38</v>
      </c>
      <c r="D44" s="4" t="s">
        <v>47</v>
      </c>
      <c r="E44" s="31">
        <v>438</v>
      </c>
      <c r="F44" s="20">
        <f t="shared" si="2"/>
        <v>101326.32658186533</v>
      </c>
      <c r="G44" s="12">
        <f t="shared" si="3"/>
        <v>27436680</v>
      </c>
      <c r="H44" s="8">
        <v>974000</v>
      </c>
      <c r="I44" s="2"/>
      <c r="J44" s="2">
        <v>2560495.5</v>
      </c>
      <c r="K44" s="11">
        <f t="shared" si="0"/>
        <v>7372593.1899635773</v>
      </c>
      <c r="L44" s="2">
        <v>22200</v>
      </c>
      <c r="M44" s="2">
        <v>15000</v>
      </c>
      <c r="N44" s="2">
        <v>0</v>
      </c>
      <c r="O44" s="2">
        <v>0</v>
      </c>
      <c r="P44" s="39">
        <f t="shared" si="4"/>
        <v>5999962.3528934345</v>
      </c>
      <c r="Q44" s="2">
        <f t="shared" si="5"/>
        <v>44380931.042857014</v>
      </c>
      <c r="S44" s="27">
        <v>25692000</v>
      </c>
      <c r="T44" s="29">
        <v>1484280</v>
      </c>
      <c r="U44" s="29">
        <v>260400</v>
      </c>
      <c r="V44" s="27">
        <v>6968000</v>
      </c>
      <c r="W44" s="29">
        <v>404593.18996357778</v>
      </c>
      <c r="X44" s="29"/>
      <c r="Y44" s="27">
        <v>8597657.8528934345</v>
      </c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ht="54" customHeight="1" x14ac:dyDescent="0.2">
      <c r="A45" s="56"/>
      <c r="B45" s="57"/>
      <c r="C45" s="1">
        <v>39</v>
      </c>
      <c r="D45" s="4" t="s">
        <v>48</v>
      </c>
      <c r="E45" s="31">
        <v>437</v>
      </c>
      <c r="F45" s="20">
        <f t="shared" si="2"/>
        <v>124443.26490880667</v>
      </c>
      <c r="G45" s="12">
        <f t="shared" si="3"/>
        <v>33428760</v>
      </c>
      <c r="H45" s="8">
        <v>972000</v>
      </c>
      <c r="I45" s="2"/>
      <c r="J45" s="2">
        <v>2974635.86</v>
      </c>
      <c r="K45" s="11">
        <f t="shared" si="0"/>
        <v>10947596.192306064</v>
      </c>
      <c r="L45" s="2">
        <v>91000</v>
      </c>
      <c r="M45" s="2">
        <v>50000</v>
      </c>
      <c r="N45" s="2">
        <v>0</v>
      </c>
      <c r="O45" s="2">
        <v>0</v>
      </c>
      <c r="P45" s="39">
        <f t="shared" si="4"/>
        <v>5917714.7128424495</v>
      </c>
      <c r="Q45" s="2">
        <f t="shared" si="5"/>
        <v>54381706.765148513</v>
      </c>
      <c r="S45" s="27">
        <v>32283000</v>
      </c>
      <c r="T45" s="29">
        <v>1015560</v>
      </c>
      <c r="U45" s="29">
        <v>130200</v>
      </c>
      <c r="V45" s="27">
        <v>10781000</v>
      </c>
      <c r="W45" s="29">
        <v>166596.19230606337</v>
      </c>
      <c r="X45" s="29"/>
      <c r="Y45" s="27">
        <v>9033350.5728424489</v>
      </c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ht="54" customHeight="1" x14ac:dyDescent="0.2">
      <c r="A46" s="56"/>
      <c r="B46" s="57"/>
      <c r="C46" s="1">
        <v>40</v>
      </c>
      <c r="D46" s="4" t="s">
        <v>49</v>
      </c>
      <c r="E46" s="31">
        <v>544</v>
      </c>
      <c r="F46" s="20">
        <f t="shared" si="2"/>
        <v>78769.739699967977</v>
      </c>
      <c r="G46" s="12">
        <f t="shared" si="3"/>
        <v>28212140</v>
      </c>
      <c r="H46" s="8">
        <v>1198000</v>
      </c>
      <c r="I46" s="2"/>
      <c r="J46" s="2">
        <v>2659831.62</v>
      </c>
      <c r="K46" s="11">
        <f t="shared" si="0"/>
        <v>7140322.8733575381</v>
      </c>
      <c r="L46" s="2">
        <v>96100</v>
      </c>
      <c r="M46" s="2">
        <v>0</v>
      </c>
      <c r="N46" s="2">
        <v>0</v>
      </c>
      <c r="O46" s="2">
        <v>0</v>
      </c>
      <c r="P46" s="39">
        <f t="shared" si="4"/>
        <v>3544343.9034250397</v>
      </c>
      <c r="Q46" s="2">
        <f t="shared" si="5"/>
        <v>42850738.396782577</v>
      </c>
      <c r="S46" s="27">
        <v>26168000</v>
      </c>
      <c r="T46" s="29">
        <v>1718640</v>
      </c>
      <c r="U46" s="29">
        <v>325500</v>
      </c>
      <c r="V46" s="27">
        <v>6704000</v>
      </c>
      <c r="W46" s="29">
        <v>436322.87335753837</v>
      </c>
      <c r="X46" s="29"/>
      <c r="Y46" s="27">
        <v>6300275.5234250398</v>
      </c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ht="54" customHeight="1" x14ac:dyDescent="0.2">
      <c r="A47" s="56"/>
      <c r="B47" s="57"/>
      <c r="C47" s="1">
        <v>41</v>
      </c>
      <c r="D47" s="4" t="s">
        <v>50</v>
      </c>
      <c r="E47" s="31">
        <v>473</v>
      </c>
      <c r="F47" s="20">
        <f t="shared" si="2"/>
        <v>89156.92376167039</v>
      </c>
      <c r="G47" s="12">
        <f t="shared" si="3"/>
        <v>26940400</v>
      </c>
      <c r="H47" s="8">
        <v>1051000</v>
      </c>
      <c r="I47" s="2"/>
      <c r="J47" s="2">
        <v>3056711.73</v>
      </c>
      <c r="K47" s="11">
        <f t="shared" si="0"/>
        <v>6670727.1684955312</v>
      </c>
      <c r="L47" s="2">
        <v>135000</v>
      </c>
      <c r="M47" s="2">
        <v>30000</v>
      </c>
      <c r="N47" s="2">
        <v>0</v>
      </c>
      <c r="O47" s="2">
        <v>0</v>
      </c>
      <c r="P47" s="39">
        <f t="shared" si="4"/>
        <v>4287386.0407745596</v>
      </c>
      <c r="Q47" s="2">
        <f t="shared" si="5"/>
        <v>42171224.939270094</v>
      </c>
      <c r="S47" s="27">
        <v>25378000</v>
      </c>
      <c r="T47" s="29">
        <v>1562400</v>
      </c>
      <c r="U47" s="29"/>
      <c r="V47" s="27">
        <v>6401000</v>
      </c>
      <c r="W47" s="29">
        <v>269727.16849553119</v>
      </c>
      <c r="X47" s="29"/>
      <c r="Y47" s="27">
        <v>7509097.77077456</v>
      </c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ht="54" customHeight="1" x14ac:dyDescent="0.2">
      <c r="A48" s="56"/>
      <c r="B48" s="57"/>
      <c r="C48" s="1">
        <v>42</v>
      </c>
      <c r="D48" s="4" t="s">
        <v>51</v>
      </c>
      <c r="E48" s="31">
        <v>734</v>
      </c>
      <c r="F48" s="20">
        <f t="shared" si="2"/>
        <v>75977.609279065728</v>
      </c>
      <c r="G48" s="12">
        <f t="shared" si="3"/>
        <v>35243840</v>
      </c>
      <c r="H48" s="8">
        <v>1608000</v>
      </c>
      <c r="I48" s="2"/>
      <c r="J48" s="2">
        <v>3254770.55</v>
      </c>
      <c r="K48" s="11">
        <f t="shared" si="0"/>
        <v>9167721.7289327644</v>
      </c>
      <c r="L48" s="2">
        <v>240200</v>
      </c>
      <c r="M48" s="2">
        <v>50000</v>
      </c>
      <c r="N48" s="2">
        <v>0</v>
      </c>
      <c r="O48" s="2">
        <v>0</v>
      </c>
      <c r="P48" s="39">
        <f t="shared" si="4"/>
        <v>6203032.9319014763</v>
      </c>
      <c r="Q48" s="2">
        <f t="shared" si="5"/>
        <v>55767565.210834242</v>
      </c>
      <c r="S48" s="27">
        <v>32744000</v>
      </c>
      <c r="T48" s="29">
        <v>2109240</v>
      </c>
      <c r="U48" s="29">
        <v>390600</v>
      </c>
      <c r="V48" s="27">
        <v>8660000</v>
      </c>
      <c r="W48" s="29">
        <v>507721.72893276461</v>
      </c>
      <c r="X48" s="29"/>
      <c r="Y48" s="27">
        <v>9748003.4819014762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ht="54" customHeight="1" x14ac:dyDescent="0.2">
      <c r="A49" s="56"/>
      <c r="B49" s="57"/>
      <c r="C49" s="1">
        <v>43</v>
      </c>
      <c r="D49" s="4" t="s">
        <v>52</v>
      </c>
      <c r="E49" s="31">
        <v>828</v>
      </c>
      <c r="F49" s="20">
        <f t="shared" si="2"/>
        <v>80303.324346982045</v>
      </c>
      <c r="G49" s="12">
        <f t="shared" si="3"/>
        <v>45859920</v>
      </c>
      <c r="H49" s="8">
        <v>1850000</v>
      </c>
      <c r="I49" s="2"/>
      <c r="J49" s="2">
        <v>3222275.39</v>
      </c>
      <c r="K49" s="11">
        <f t="shared" si="0"/>
        <v>10214985.913649028</v>
      </c>
      <c r="L49" s="2">
        <v>321000</v>
      </c>
      <c r="M49" s="2">
        <v>0</v>
      </c>
      <c r="N49" s="2">
        <v>0</v>
      </c>
      <c r="O49" s="2">
        <v>0</v>
      </c>
      <c r="P49" s="39">
        <f t="shared" si="4"/>
        <v>5022971.2556521017</v>
      </c>
      <c r="Q49" s="2">
        <f t="shared" si="5"/>
        <v>66491152.55930113</v>
      </c>
      <c r="S49" s="27">
        <v>42924000</v>
      </c>
      <c r="T49" s="29">
        <v>2812320</v>
      </c>
      <c r="U49" s="29">
        <v>123600</v>
      </c>
      <c r="V49" s="27">
        <v>9620000</v>
      </c>
      <c r="W49" s="29">
        <v>594985.91364902735</v>
      </c>
      <c r="X49" s="29"/>
      <c r="Y49" s="27">
        <v>8566246.6456521023</v>
      </c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54" customHeight="1" x14ac:dyDescent="0.2">
      <c r="A50" s="56"/>
      <c r="B50" s="57"/>
      <c r="C50" s="1">
        <v>44</v>
      </c>
      <c r="D50" s="4" t="s">
        <v>53</v>
      </c>
      <c r="E50" s="31">
        <v>1723</v>
      </c>
      <c r="F50" s="20">
        <f t="shared" si="2"/>
        <v>65692.303549264834</v>
      </c>
      <c r="G50" s="12">
        <f t="shared" si="3"/>
        <v>78230020</v>
      </c>
      <c r="H50" s="8">
        <v>3783000</v>
      </c>
      <c r="I50" s="2"/>
      <c r="J50" s="2">
        <v>4281740.49</v>
      </c>
      <c r="K50" s="11">
        <f t="shared" si="0"/>
        <v>19397320.641020212</v>
      </c>
      <c r="L50" s="2">
        <v>310200</v>
      </c>
      <c r="M50" s="2">
        <v>40000</v>
      </c>
      <c r="N50" s="2">
        <v>0</v>
      </c>
      <c r="O50" s="2">
        <v>0</v>
      </c>
      <c r="P50" s="39">
        <f t="shared" si="4"/>
        <v>7145557.8843631148</v>
      </c>
      <c r="Q50" s="2">
        <f t="shared" si="5"/>
        <v>113187839.01538332</v>
      </c>
      <c r="S50" s="27">
        <v>73660000</v>
      </c>
      <c r="T50" s="29">
        <v>4374720</v>
      </c>
      <c r="U50" s="29">
        <v>195300</v>
      </c>
      <c r="V50" s="27">
        <v>18842000</v>
      </c>
      <c r="W50" s="29">
        <v>555320.64102021127</v>
      </c>
      <c r="X50" s="29"/>
      <c r="Y50" s="27">
        <v>11777498.374363115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ht="54" customHeight="1" x14ac:dyDescent="0.2">
      <c r="A51" s="56"/>
      <c r="B51" s="57"/>
      <c r="C51" s="1">
        <v>45</v>
      </c>
      <c r="D51" s="4" t="s">
        <v>54</v>
      </c>
      <c r="E51" s="31">
        <v>552</v>
      </c>
      <c r="F51" s="20">
        <f t="shared" si="2"/>
        <v>90776.353726525849</v>
      </c>
      <c r="G51" s="12">
        <f t="shared" si="3"/>
        <v>30792640</v>
      </c>
      <c r="H51" s="8">
        <v>1219000</v>
      </c>
      <c r="I51" s="2"/>
      <c r="J51" s="2">
        <v>3270419.97</v>
      </c>
      <c r="K51" s="11">
        <f t="shared" si="0"/>
        <v>9618994.2778761312</v>
      </c>
      <c r="L51" s="2">
        <v>173230</v>
      </c>
      <c r="M51" s="2">
        <v>5250</v>
      </c>
      <c r="N51" s="2">
        <v>0</v>
      </c>
      <c r="O51" s="2">
        <v>0</v>
      </c>
      <c r="P51" s="39">
        <f t="shared" si="4"/>
        <v>5029013.0091661364</v>
      </c>
      <c r="Q51" s="2">
        <f t="shared" si="5"/>
        <v>50108547.257042266</v>
      </c>
      <c r="S51" s="27">
        <v>29074000</v>
      </c>
      <c r="T51" s="29">
        <v>1718640</v>
      </c>
      <c r="U51" s="29"/>
      <c r="V51" s="27">
        <v>9262000</v>
      </c>
      <c r="W51" s="29">
        <v>356994.27787613106</v>
      </c>
      <c r="X51" s="29"/>
      <c r="Y51" s="27">
        <v>8477912.9791661371</v>
      </c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ht="54" customHeight="1" x14ac:dyDescent="0.2">
      <c r="A52" s="56"/>
      <c r="B52" s="57"/>
      <c r="C52" s="1">
        <v>46</v>
      </c>
      <c r="D52" s="4" t="s">
        <v>55</v>
      </c>
      <c r="E52" s="31">
        <v>762</v>
      </c>
      <c r="F52" s="20">
        <f t="shared" si="2"/>
        <v>82369.469768030467</v>
      </c>
      <c r="G52" s="12">
        <f t="shared" si="3"/>
        <v>40161960</v>
      </c>
      <c r="H52" s="8">
        <v>1670000</v>
      </c>
      <c r="I52" s="2"/>
      <c r="J52" s="2">
        <v>4448547.21</v>
      </c>
      <c r="K52" s="11">
        <f t="shared" si="0"/>
        <v>9998091.8689119611</v>
      </c>
      <c r="L52" s="2">
        <v>130300</v>
      </c>
      <c r="M52" s="2">
        <v>35000</v>
      </c>
      <c r="N52" s="2">
        <v>0</v>
      </c>
      <c r="O52" s="2">
        <v>0</v>
      </c>
      <c r="P52" s="39">
        <f t="shared" si="4"/>
        <v>6321636.8843272543</v>
      </c>
      <c r="Q52" s="2">
        <f t="shared" si="5"/>
        <v>62765535.963239215</v>
      </c>
      <c r="S52" s="27">
        <v>37584000</v>
      </c>
      <c r="T52" s="29">
        <v>2187360</v>
      </c>
      <c r="U52" s="29">
        <v>390600</v>
      </c>
      <c r="V52" s="27">
        <v>9653000</v>
      </c>
      <c r="W52" s="29">
        <v>345091.86891196034</v>
      </c>
      <c r="X52" s="29"/>
      <c r="Y52" s="27">
        <v>10935484.094327254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54" customHeight="1" x14ac:dyDescent="0.2">
      <c r="A53" s="56"/>
      <c r="B53" s="57"/>
      <c r="C53" s="1">
        <v>47</v>
      </c>
      <c r="D53" s="4" t="s">
        <v>56</v>
      </c>
      <c r="E53" s="31">
        <v>1412</v>
      </c>
      <c r="F53" s="20">
        <f t="shared" si="2"/>
        <v>75661.497212517294</v>
      </c>
      <c r="G53" s="12">
        <f t="shared" si="3"/>
        <v>68641560</v>
      </c>
      <c r="H53" s="8">
        <v>3114000</v>
      </c>
      <c r="I53" s="2"/>
      <c r="J53" s="2">
        <v>6511909.5800000001</v>
      </c>
      <c r="K53" s="11">
        <f t="shared" si="0"/>
        <v>16643454.336991062</v>
      </c>
      <c r="L53" s="2">
        <v>265000</v>
      </c>
      <c r="M53" s="2">
        <v>25000</v>
      </c>
      <c r="N53" s="2">
        <v>0</v>
      </c>
      <c r="O53" s="2">
        <v>0</v>
      </c>
      <c r="P53" s="39">
        <f t="shared" si="4"/>
        <v>11633110.147083351</v>
      </c>
      <c r="Q53" s="2">
        <f t="shared" si="5"/>
        <v>106834034.06407441</v>
      </c>
      <c r="S53" s="27">
        <v>64371000</v>
      </c>
      <c r="T53" s="29">
        <v>4140360</v>
      </c>
      <c r="U53" s="29">
        <v>130200</v>
      </c>
      <c r="V53" s="27">
        <v>16104000</v>
      </c>
      <c r="W53" s="29">
        <v>539454.33699106239</v>
      </c>
      <c r="X53" s="29"/>
      <c r="Y53" s="27">
        <v>18435019.727083351</v>
      </c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ht="54" customHeight="1" thickBot="1" x14ac:dyDescent="0.25">
      <c r="A54" s="56"/>
      <c r="B54" s="57"/>
      <c r="C54" s="1">
        <v>48</v>
      </c>
      <c r="D54" s="4" t="s">
        <v>57</v>
      </c>
      <c r="E54" s="31">
        <v>1662</v>
      </c>
      <c r="F54" s="20">
        <f t="shared" si="2"/>
        <v>75220.95612272287</v>
      </c>
      <c r="G54" s="12">
        <f t="shared" si="3"/>
        <v>80981140</v>
      </c>
      <c r="H54" s="8">
        <v>3751000</v>
      </c>
      <c r="I54" s="2"/>
      <c r="J54" s="2">
        <v>5595631.1299999999</v>
      </c>
      <c r="K54" s="11">
        <f t="shared" si="0"/>
        <v>19338117.377282552</v>
      </c>
      <c r="L54" s="2">
        <v>338000</v>
      </c>
      <c r="M54" s="2">
        <v>150000</v>
      </c>
      <c r="N54" s="2">
        <v>0</v>
      </c>
      <c r="O54" s="2">
        <v>0</v>
      </c>
      <c r="P54" s="39">
        <f t="shared" si="4"/>
        <v>14863340.568682864</v>
      </c>
      <c r="Q54" s="2">
        <f t="shared" si="5"/>
        <v>125017229.07596542</v>
      </c>
      <c r="S54" s="27">
        <v>75682000</v>
      </c>
      <c r="T54" s="29">
        <v>4452840</v>
      </c>
      <c r="U54" s="29">
        <v>846300</v>
      </c>
      <c r="V54" s="27">
        <v>18640000</v>
      </c>
      <c r="W54" s="29">
        <v>698117.37728255137</v>
      </c>
      <c r="X54" s="29"/>
      <c r="Y54" s="27">
        <v>20946971.698682863</v>
      </c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s="22" customFormat="1" ht="54" customHeight="1" thickBot="1" x14ac:dyDescent="0.25">
      <c r="A55" s="44" t="s">
        <v>6</v>
      </c>
      <c r="B55" s="45"/>
      <c r="C55" s="45"/>
      <c r="D55" s="45"/>
      <c r="E55" s="33">
        <f>SUM(E7:E54)</f>
        <v>35308</v>
      </c>
      <c r="F55" s="21"/>
      <c r="G55" s="14">
        <f t="shared" ref="G55:Q55" si="6">SUM(G7:G54)</f>
        <v>1951930000</v>
      </c>
      <c r="H55" s="14">
        <f t="shared" si="6"/>
        <v>77651000</v>
      </c>
      <c r="I55" s="14">
        <f t="shared" si="6"/>
        <v>679000</v>
      </c>
      <c r="J55" s="14">
        <f t="shared" si="6"/>
        <v>177544421.64000005</v>
      </c>
      <c r="K55" s="14">
        <f t="shared" si="6"/>
        <v>599120880</v>
      </c>
      <c r="L55" s="14">
        <f t="shared" si="6"/>
        <v>10475080</v>
      </c>
      <c r="M55" s="14">
        <f t="shared" si="6"/>
        <v>1481250</v>
      </c>
      <c r="N55" s="14">
        <f t="shared" si="6"/>
        <v>0</v>
      </c>
      <c r="O55" s="14">
        <f t="shared" si="6"/>
        <v>0</v>
      </c>
      <c r="P55" s="40">
        <f t="shared" si="6"/>
        <v>315595188.36000001</v>
      </c>
      <c r="Q55" s="15">
        <f t="shared" si="6"/>
        <v>3134476819.9999995</v>
      </c>
      <c r="S55" s="34">
        <f>SUM(S7:S54)</f>
        <v>1837465000</v>
      </c>
      <c r="T55" s="34">
        <f t="shared" ref="T55:Y55" si="7">SUM(T7:T54)</f>
        <v>103665000</v>
      </c>
      <c r="U55" s="34">
        <f t="shared" si="7"/>
        <v>10800000</v>
      </c>
      <c r="V55" s="34">
        <f t="shared" si="7"/>
        <v>518954000</v>
      </c>
      <c r="W55" s="28">
        <f t="shared" si="7"/>
        <v>80166879.999999985</v>
      </c>
      <c r="X55" s="28"/>
      <c r="Y55" s="28">
        <f t="shared" si="7"/>
        <v>505095940.00000006</v>
      </c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8" spans="1:35" x14ac:dyDescent="0.2">
      <c r="S58" s="27" t="e">
        <f>#REF!+#REF!</f>
        <v>#REF!</v>
      </c>
    </row>
    <row r="62" spans="1:35" x14ac:dyDescent="0.2">
      <c r="H62" s="27"/>
    </row>
  </sheetData>
  <mergeCells count="15">
    <mergeCell ref="P4:Q4"/>
    <mergeCell ref="A2:Q2"/>
    <mergeCell ref="A3:Q3"/>
    <mergeCell ref="A55:D55"/>
    <mergeCell ref="Q5:Q6"/>
    <mergeCell ref="A8:A18"/>
    <mergeCell ref="B8:B18"/>
    <mergeCell ref="G5:I5"/>
    <mergeCell ref="J5:P5"/>
    <mergeCell ref="B5:B6"/>
    <mergeCell ref="C5:D6"/>
    <mergeCell ref="E5:E6"/>
    <mergeCell ref="F5:F6"/>
    <mergeCell ref="A20:A54"/>
    <mergeCell ref="B20:B54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таблица 2 СОШ 2021</vt:lpstr>
      <vt:lpstr>таблица 2 СОШ 2022</vt:lpstr>
      <vt:lpstr>таблица 2 СОШ 2023</vt:lpstr>
      <vt:lpstr>Лист2</vt:lpstr>
      <vt:lpstr>Лист3</vt:lpstr>
      <vt:lpstr>'таблица 2 СОШ 2021'!Область_печати</vt:lpstr>
      <vt:lpstr>'таблица 2 СОШ 2022'!Область_печати</vt:lpstr>
      <vt:lpstr>'таблица 2 СОШ 2023'!Область_печати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Бывшева</cp:lastModifiedBy>
  <cp:lastPrinted>2021-01-21T13:53:59Z</cp:lastPrinted>
  <dcterms:created xsi:type="dcterms:W3CDTF">2020-06-29T08:41:14Z</dcterms:created>
  <dcterms:modified xsi:type="dcterms:W3CDTF">2021-01-21T13:56:36Z</dcterms:modified>
</cp:coreProperties>
</file>