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23250" windowHeight="10170"/>
  </bookViews>
  <sheets>
    <sheet name="Результат" sheetId="1" r:id="rId1"/>
  </sheets>
  <calcPr calcId="124519"/>
</workbook>
</file>

<file path=xl/calcChain.xml><?xml version="1.0" encoding="utf-8"?>
<calcChain xmlns="http://schemas.openxmlformats.org/spreadsheetml/2006/main">
  <c r="J97" i="1"/>
  <c r="I97"/>
  <c r="H97"/>
  <c r="J104"/>
  <c r="I104"/>
  <c r="H104"/>
  <c r="J149"/>
  <c r="J147" s="1"/>
  <c r="I149"/>
  <c r="I147" s="1"/>
  <c r="H149"/>
  <c r="H147" s="1"/>
  <c r="J28"/>
  <c r="I28"/>
  <c r="H28"/>
  <c r="J85"/>
  <c r="J84" s="1"/>
  <c r="I85"/>
  <c r="I84" s="1"/>
  <c r="H85"/>
  <c r="H84" s="1"/>
  <c r="J78"/>
  <c r="I78"/>
  <c r="H78"/>
  <c r="J76"/>
  <c r="I76"/>
  <c r="H76"/>
  <c r="J74"/>
  <c r="I74"/>
  <c r="H74"/>
  <c r="J72"/>
  <c r="I72"/>
  <c r="H72"/>
  <c r="J69"/>
  <c r="J68" s="1"/>
  <c r="I69"/>
  <c r="I68" s="1"/>
  <c r="H69"/>
  <c r="J64"/>
  <c r="J63" s="1"/>
  <c r="I64"/>
  <c r="I63" s="1"/>
  <c r="H64"/>
  <c r="H63" s="1"/>
  <c r="J56"/>
  <c r="I56"/>
  <c r="H56"/>
  <c r="J54"/>
  <c r="I54"/>
  <c r="H54"/>
  <c r="J49"/>
  <c r="I49"/>
  <c r="H49"/>
  <c r="H43"/>
  <c r="J40"/>
  <c r="I40"/>
  <c r="H40"/>
  <c r="J36"/>
  <c r="I36"/>
  <c r="H36"/>
  <c r="J31"/>
  <c r="J30" s="1"/>
  <c r="I31"/>
  <c r="I30" s="1"/>
  <c r="H31"/>
  <c r="H30" s="1"/>
  <c r="J139"/>
  <c r="I139"/>
  <c r="J131"/>
  <c r="I131"/>
  <c r="J124"/>
  <c r="I124"/>
  <c r="H139"/>
  <c r="H131"/>
  <c r="H124"/>
  <c r="J71" l="1"/>
  <c r="J27" s="1"/>
  <c r="J48"/>
  <c r="I71"/>
  <c r="H71"/>
  <c r="I48"/>
  <c r="H48"/>
  <c r="H123"/>
  <c r="H89" s="1"/>
  <c r="H88" s="1"/>
  <c r="J123"/>
  <c r="J89" s="1"/>
  <c r="I123"/>
  <c r="I89"/>
  <c r="I27" l="1"/>
  <c r="J88"/>
  <c r="J87" s="1"/>
  <c r="J156" s="1"/>
  <c r="I88"/>
  <c r="I87" s="1"/>
  <c r="H87"/>
  <c r="H68"/>
  <c r="H27" s="1"/>
  <c r="I156" l="1"/>
  <c r="H156"/>
</calcChain>
</file>

<file path=xl/sharedStrings.xml><?xml version="1.0" encoding="utf-8"?>
<sst xmlns="http://schemas.openxmlformats.org/spreadsheetml/2006/main" count="282" uniqueCount="274">
  <si>
    <t>Код дохода</t>
  </si>
  <si>
    <t>Наименование кода дохода</t>
  </si>
  <si>
    <t>2025 год</t>
  </si>
  <si>
    <t>2026 год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</si>
  <si>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</si>
  <si>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</si>
  <si>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</si>
  <si>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</si>
  <si>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</si>
  <si>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</si>
  <si>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</si>
  <si>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</si>
  <si>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</si>
  <si>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</si>
  <si>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</si>
  <si>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</si>
  <si>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</si>
  <si>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</si>
  <si>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</si>
  <si>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</si>
  <si>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</si>
  <si>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</si>
  <si>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</si>
  <si>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</si>
  <si>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</si>
  <si>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</si>
  <si>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1 05 04 000 02 0000 110</t>
  </si>
  <si>
    <t>Налог, взимаемый в связи с применением патентной системы налогообложения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</si>
  <si>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</si>
  <si>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</si>
  <si>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</si>
  <si>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</si>
  <si>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</si>
  <si>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</si>
  <si>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</si>
  <si>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</si>
  <si>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</si>
  <si>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</si>
  <si>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</si>
  <si>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</si>
  <si>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</si>
  <si>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</si>
  <si>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</si>
  <si>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</si>
  <si>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1 08 07 150 01 4000 110</t>
  </si>
  <si>
    <t xml:space="preserve">Государственная пошлина за выдачу разрешения на установку рекламной конструкции	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</si>
  <si>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</si>
  <si>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</si>
  <si>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</si>
  <si>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</si>
  <si>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</si>
  <si>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</si>
  <si>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</si>
  <si>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</si>
  <si>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</si>
  <si>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</si>
  <si>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</si>
  <si>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</si>
  <si>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</si>
  <si>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</si>
  <si>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</si>
  <si>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</si>
  <si>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</si>
  <si>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</si>
  <si>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</si>
  <si>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</si>
  <si>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1 11 09 044 04 0002 120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</si>
  <si>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	</t>
  </si>
  <si>
    <t>1 11 09 044 04 0003 120</t>
  </si>
  <si>
    <t>1 11 09 080 04 0001 120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</si>
  <si>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(реклама)</t>
  </si>
  <si>
    <t>1 11 09 080 04 0002 120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</si>
  <si>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разграничена(НТО)</t>
  </si>
  <si>
    <t>1 11 09 080 04 0003 120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</si>
  <si>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на организацию ярмарок)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</si>
  <si>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</si>
  <si>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</si>
  <si>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</si>
  <si>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</si>
  <si>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</si>
  <si>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</si>
  <si>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1 12 01 030 01 6000 120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</si>
  <si>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</si>
  <si>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1 12 01 041 01 6000 120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</si>
  <si>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</si>
  <si>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1 13 00 000 00 0000 000</t>
  </si>
  <si>
    <t>ДОХОДЫ ОТ ОКАЗАНИЯ ПЛАТНЫХ УСЛУГ И КОМПЕНСАЦИИ ЗАТРАТ ГОСУДАРСТВА</t>
  </si>
  <si>
    <t>1 13 02 000 00 0000 130</t>
  </si>
  <si>
    <t>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</si>
  <si>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</si>
  <si>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</si>
  <si>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</si>
  <si>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</si>
  <si>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</si>
  <si>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</si>
  <si>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</si>
  <si>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</si>
  <si>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</si>
  <si>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</si>
  <si>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</si>
  <si>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</si>
  <si>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</si>
  <si>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</si>
  <si>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</si>
  <si>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</si>
  <si>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</si>
  <si>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</si>
  <si>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</si>
  <si>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</si>
  <si>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</si>
  <si>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</si>
  <si>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</si>
  <si>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</si>
  <si>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1 16 10 000 00 0000 140</t>
  </si>
  <si>
    <t>Платежи в целях возмещения причиненного ущерба (убытков)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</si>
  <si>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</si>
  <si>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</si>
  <si>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</si>
  <si>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</si>
  <si>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</si>
  <si>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</si>
  <si>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</si>
  <si>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</si>
  <si>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</si>
  <si>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</si>
  <si>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</si>
  <si>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</si>
  <si>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</si>
  <si>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</si>
  <si>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2 02 25 172 04 0000 150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</si>
  <si>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</si>
  <si>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2 02 25 213 04 0000 150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</si>
  <si>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</si>
  <si>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2 02 25 242 04 0000 150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</si>
  <si>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</si>
  <si>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</si>
  <si>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</si>
  <si>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2 02 25 305 04 0000 150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</si>
  <si>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</si>
  <si>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2 02 25 497 04 0000 150</t>
  </si>
  <si>
    <t>Субсидии бюджетам городских округов на реализацию мероприятий по обеспечению жильем молодых семей</t>
  </si>
  <si>
    <t>2 02 25 519 04 0001 150</t>
  </si>
  <si>
    <t>Субсидия бюджетам городских округов на поддержку отрасли культуры(модернизация библиотек в части комплектования книжных фондов муниципальных общедоступных библиотек)</t>
  </si>
  <si>
    <t>2 02 25 555 04 0000 150</t>
  </si>
  <si>
    <t>2 02 25 555 04 0002 150</t>
  </si>
  <si>
    <t>2 02 25 555 04 0008 150</t>
  </si>
  <si>
    <t>2 02 25 555 04 0009 150</t>
  </si>
  <si>
    <t>2 02 25 555 04 0010 150</t>
  </si>
  <si>
    <t>2 02 27 139 04 0000 150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</si>
  <si>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</si>
  <si>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2 02 29 999 04 0000 150</t>
  </si>
  <si>
    <t>2 02 29 999 04 0001 150</t>
  </si>
  <si>
    <t>2 02 29 999 04 0002 150</t>
  </si>
  <si>
    <t>2 02 29 999 04 0005 150</t>
  </si>
  <si>
    <t>2 02 29 999 04 0008 150</t>
  </si>
  <si>
    <t>2 02 29 999 04 0013 150</t>
  </si>
  <si>
    <t>2 02 29 999 04 0030 150</t>
  </si>
  <si>
    <t>2 02 29 999 04 0039 150</t>
  </si>
  <si>
    <t>2 02 29 999 04 0046 150</t>
  </si>
  <si>
    <t>2 02 29 999 04 0047 150</t>
  </si>
  <si>
    <t>2 02 29 999 04 0050 150</t>
  </si>
  <si>
    <t>2 02 29 999 04 0055 150</t>
  </si>
  <si>
    <t>2 02 29 999 04 0063 150</t>
  </si>
  <si>
    <t>2 02 29 999 04 0066 150</t>
  </si>
  <si>
    <t>2 02 29 999 04 0072 150</t>
  </si>
  <si>
    <t>2 02 30 000 00 0000 150</t>
  </si>
  <si>
    <t>Субвенции бюджетам бюджетной системы Российской Федерации</t>
  </si>
  <si>
    <t>2 02 30 024 04 0000 150</t>
  </si>
  <si>
    <t>2 02 30 024 04 0001 150</t>
  </si>
  <si>
    <t>2 02 30 024 04 0005 150</t>
  </si>
  <si>
    <t>2 02 30 024 04 0006 150</t>
  </si>
  <si>
    <t>2 02 30 024 04 0010 150</t>
  </si>
  <si>
    <t>2 02 30 024 04 0011 150</t>
  </si>
  <si>
    <t>2 02 30 024 04 0012 150</t>
  </si>
  <si>
    <t>2 02 30 029 04 0000 150</t>
  </si>
  <si>
    <t>2 02 30 029 04 0001 150</t>
  </si>
  <si>
    <t>2 02 30 029 04 0002 150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</si>
  <si>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</si>
  <si>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</si>
  <si>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</si>
  <si>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</si>
  <si>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2 02 35 134 04 0000 150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</si>
  <si>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</si>
  <si>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2 02 35 179 04 0000 150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</si>
  <si>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</si>
  <si>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2 02 35 303 04 0000 150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</si>
  <si>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</si>
  <si>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2 02 39 999 04 0000 150</t>
  </si>
  <si>
    <t>2 02 39 999 04 0001 150</t>
  </si>
  <si>
    <t>2 02 39 999 04 0002 150</t>
  </si>
  <si>
    <t>2 02 39 999 04 0005 150</t>
  </si>
  <si>
    <t>2 02 39 999 04 0006 150</t>
  </si>
  <si>
    <t>2 02 39 999 04 0007 150</t>
  </si>
  <si>
    <t>2 02 39 999 04 0008 150</t>
  </si>
  <si>
    <t>2 02 39 999 04 0009 150</t>
  </si>
  <si>
    <t xml:space="preserve">ИТОГО  </t>
  </si>
  <si>
    <t xml:space="preserve">                                     Приложение № 1 </t>
  </si>
  <si>
    <t xml:space="preserve">                                                                                к Решению Совета депутатов </t>
  </si>
  <si>
    <t>Раменского городского округа Московской области</t>
  </si>
  <si>
    <t xml:space="preserve">                                                                                "О бюджете Раменского городского</t>
  </si>
  <si>
    <t>округа Московской области на 2024 год</t>
  </si>
  <si>
    <t>и на плановый период 2025 и 2026 годов"</t>
  </si>
  <si>
    <t xml:space="preserve">Поступления доходов в бюджет Раменского городского округа Московской области на 2024 год и на плановый период 2025 и 2026 годов
</t>
  </si>
  <si>
    <t xml:space="preserve"> 2024 год
(тыс. рублей) </t>
  </si>
  <si>
    <t xml:space="preserve">Плановый период
(тыс. рублей)
</t>
  </si>
  <si>
    <t>Субсидии бюджетам городских округов на реализацию программ формирования современной городской среды, в том числе:</t>
  </si>
  <si>
    <t>в части достижения основного результата по благоустройству общественных территорий(благоустройство скверов)</t>
  </si>
  <si>
    <t>в части достижения основного результата по благоустройству общественных территорий</t>
  </si>
  <si>
    <t>благоустройство детских скверов</t>
  </si>
  <si>
    <t>на благоустройство лесопарковых зон</t>
  </si>
  <si>
    <t>Прочие субсидии бюджетам городских округов, в том числе:</t>
  </si>
  <si>
    <t>на государственную поддержку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</si>
  <si>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</si>
  <si>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на приобретение музыкальных инструментов для муниципальных организаций дополнительного образования сферы культуры Московской области</t>
  </si>
  <si>
    <t>на мероприятия по организации отдыха детей в каникулярное время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</si>
  <si>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</si>
  <si>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на реализацию мероприятий по улучшению жилищных условий многодетных семей</t>
  </si>
  <si>
    <t xml:space="preserve">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	</t>
  </si>
  <si>
    <t xml:space="preserve">на cоздание и содержание дополнительных мест для детей в возрасте от 1,5 до 7 лет в организациях, осуществляющих присмотр и уход за детьми </t>
  </si>
  <si>
    <t>на проведение работ по капитальному ремонту зданий региональных (муниципальных) общеобразовательных организаций</t>
  </si>
  <si>
    <t>на оснащение отремонтированных зданий общеобразовательных организаций средствами обучения и воспитания</t>
  </si>
  <si>
    <t>на разработку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</si>
  <si>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на строительство и реконструкцию объектов теплоснабжения</t>
  </si>
  <si>
    <t>на благоустройство территорий муниципальных общеобразовательных организаций, в зданиях которых выполнен капитальный ремонт</t>
  </si>
  <si>
    <t xml:space="preserve">на обеспечение мероприятий по переселению граждан из аварийного жилищного фонда, признанного таковым  после 1 января 2017 года </t>
  </si>
  <si>
    <t>Субвенции бюджетам городских округов на выполнение передаваемых полномочий субъектов Российской Федерации, в том числе:</t>
  </si>
  <si>
    <t>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</si>
  <si>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</si>
  <si>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</si>
  <si>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</si>
  <si>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</si>
  <si>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на обеспечение переданных государственных полномочий Московской области по организации деятельности по сбору (в том числе раздельный сбор),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</si>
  <si>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</si>
  <si>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на оплату труда работников, осуществляющих работу по обеспечению выплаты компенсации родительской платы за присмотр и уход за детьми, оплату банковских и почтовых услуг по перечислению компенсации родительской платы за присмотр и уход за детьми</t>
  </si>
  <si>
    <t>на выплату компенсации родительской платы за присмотр и уход за детьми</t>
  </si>
  <si>
    <t>Прочие субвенции бюджетам городских округов, в том числе:</t>
  </si>
  <si>
    <t>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</si>
  <si>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</t>
  </si>
  <si>
    <t>на создание административных комиссий, уполномоченных рассматривать дела об административных правонарушениях в сфере благоустройства</t>
  </si>
  <si>
    <t>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</si>
  <si>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на предоставление жилищного сертификата и единовременной социальной выплаты</t>
  </si>
  <si>
    <t>на выплату пособия педагогическим работникам муниципальных дошкольных и общеобразовательных организаций - молодым специалистам</t>
  </si>
  <si>
    <t>на выплату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</si>
  <si>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2 02 40 000 00 0000 150</t>
  </si>
  <si>
    <t>Иные межбюджетные трансферты</t>
  </si>
  <si>
    <t>2 02 49 999 04 0000 150</t>
  </si>
  <si>
    <t>Прочие межбюджетные трансферты, передаваемые бюджетам городских округов, в том числе:</t>
  </si>
  <si>
    <t>2 02 49 999 04 0017 150</t>
  </si>
  <si>
    <t>на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</si>
  <si>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"О бюджете Раменского городского округа</t>
  </si>
  <si>
    <t>Московской области на 2024 год и на плановый</t>
  </si>
  <si>
    <t>период 2025 и 2026 годов"</t>
  </si>
  <si>
    <r>
      <t xml:space="preserve">                                                                                от " 12 " </t>
    </r>
    <r>
      <rPr>
        <u val="singleAccounting"/>
        <sz val="11"/>
        <rFont val="Times New Roman"/>
        <family val="1"/>
        <charset val="204"/>
      </rPr>
      <t xml:space="preserve">декабря </t>
    </r>
    <r>
      <rPr>
        <sz val="11"/>
        <rFont val="Times New Roman"/>
        <family val="1"/>
        <charset val="204"/>
      </rPr>
      <t xml:space="preserve"> 2023 г. №19/1-</t>
    </r>
    <r>
      <rPr>
        <u val="singleAccounting"/>
        <sz val="11"/>
        <rFont val="Times New Roman"/>
        <family val="1"/>
        <charset val="204"/>
      </rPr>
      <t>СД</t>
    </r>
  </si>
  <si>
    <t>на реализацию первоочередных мероприятий по строительству и реконструкции сетей теплоснабжения муниципальной собственности</t>
  </si>
  <si>
    <t>2 02 29 999 04 0059 150</t>
  </si>
  <si>
    <t>2 02 29 999 04 0068 150</t>
  </si>
  <si>
    <t>на подготовку основания, приобретение и установку плоскостных спортивных сооружений</t>
  </si>
  <si>
    <t>2 02 45 519 04 0000 150</t>
  </si>
  <si>
    <t>Межбюджетные трансферты, передаваемые бюджетам городских округов на поддержку отрасли культуры</t>
  </si>
  <si>
    <t>2 02 49 999 04 0010 150</t>
  </si>
  <si>
    <t>на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</si>
  <si>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2 02 49 999 04 0018 150</t>
  </si>
  <si>
    <t>2 02 49 999 04 0020 150</t>
  </si>
  <si>
    <t>2 02 49 999 04 0021 150</t>
  </si>
  <si>
    <t>на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</si>
  <si>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на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</si>
  <si>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>2 02 49 999 04 0012 150</t>
  </si>
  <si>
    <t>на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</si>
  <si>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2 02 29 999 04 0073 150</t>
  </si>
  <si>
    <t>2 02 29 999 04 0074 150</t>
  </si>
  <si>
    <t xml:space="preserve">на реализацию мероприятий по строительству и реконструкции сетей теплоснабжения муниципальной собственности </t>
  </si>
  <si>
    <t>на реализацию мероприятий по строительству и реконструкции объектов теплоснабжения</t>
  </si>
  <si>
    <t xml:space="preserve">"О внесении изменений в Решение Совета депутатов </t>
  </si>
  <si>
    <t>от  "26" июня 2024 г. № 10/1-СД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</si>
</sst>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&gt;=500]#,##0,;[Red][&lt;=-500]\-#,##0,;#,##0,"/>
    <numFmt numFmtId="165" formatCode="#,##0.0"/>
    <numFmt numFmtId="166" formatCode="_-* #,##0.00_р_._-;\-* #,##0.00_р_._-;_-* &quot;-&quot;??_р_._-;_-@_-"/>
  </numFmts>
  <fonts count="1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 val="singleAccounting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5" fillId="0" borderId="0" xfId="0" applyFont="1" applyBorder="1"/>
    <xf numFmtId="0" fontId="5" fillId="0" borderId="0" xfId="0" applyFont="1" applyFill="1" applyBorder="1"/>
    <xf numFmtId="164" fontId="6" fillId="0" borderId="1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0" fillId="0" borderId="0" xfId="0" applyFont="1"/>
    <xf numFmtId="164" fontId="9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2" fillId="0" borderId="0" xfId="0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6" fontId="3" fillId="0" borderId="0" xfId="1" applyNumberFormat="1" applyFont="1" applyBorder="1" applyAlignment="1"/>
    <xf numFmtId="0" fontId="6" fillId="0" borderId="2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right" vertical="center"/>
    </xf>
    <xf numFmtId="49" fontId="9" fillId="0" borderId="14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0" fontId="8" fillId="0" borderId="3" xfId="0" applyNumberFormat="1" applyFont="1" applyBorder="1" applyAlignment="1">
      <alignment horizontal="justify" vertical="center" wrapText="1"/>
    </xf>
    <xf numFmtId="0" fontId="9" fillId="0" borderId="3" xfId="0" applyNumberFormat="1" applyFont="1" applyBorder="1" applyAlignment="1">
      <alignment horizontal="justify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wrapText="1"/>
    </xf>
    <xf numFmtId="0" fontId="8" fillId="0" borderId="0" xfId="0" applyNumberFormat="1" applyFont="1" applyBorder="1" applyAlignment="1">
      <alignment horizontal="right"/>
    </xf>
    <xf numFmtId="0" fontId="6" fillId="0" borderId="7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justify" vertical="center" wrapText="1"/>
    </xf>
    <xf numFmtId="165" fontId="3" fillId="0" borderId="0" xfId="0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3" fontId="7" fillId="0" borderId="8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justify" vertical="center" wrapText="1"/>
    </xf>
    <xf numFmtId="0" fontId="8" fillId="0" borderId="4" xfId="0" applyNumberFormat="1" applyFont="1" applyBorder="1" applyAlignment="1">
      <alignment horizontal="justify" vertical="center" wrapText="1"/>
    </xf>
    <xf numFmtId="0" fontId="8" fillId="0" borderId="5" xfId="0" applyNumberFormat="1" applyFont="1" applyBorder="1" applyAlignment="1">
      <alignment horizontal="justify" vertical="center" wrapText="1"/>
    </xf>
    <xf numFmtId="0" fontId="8" fillId="0" borderId="6" xfId="0" applyNumberFormat="1" applyFont="1" applyBorder="1" applyAlignment="1">
      <alignment horizontal="justify" vertical="center" wrapText="1"/>
    </xf>
    <xf numFmtId="0" fontId="6" fillId="0" borderId="16" xfId="0" applyNumberFormat="1" applyFont="1" applyBorder="1" applyAlignment="1">
      <alignment vertical="center" wrapText="1"/>
    </xf>
    <xf numFmtId="0" fontId="6" fillId="0" borderId="17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6"/>
  <sheetViews>
    <sheetView tabSelected="1" view="pageBreakPreview" zoomScale="88" zoomScaleSheetLayoutView="88" workbookViewId="0">
      <selection activeCell="F13" sqref="F13:J13"/>
    </sheetView>
  </sheetViews>
  <sheetFormatPr defaultRowHeight="15"/>
  <cols>
    <col min="1" max="1" width="28.7109375" customWidth="1"/>
    <col min="2" max="6" width="9.140625" customWidth="1"/>
    <col min="7" max="7" width="21.85546875" customWidth="1"/>
    <col min="8" max="8" width="14.42578125" customWidth="1"/>
    <col min="9" max="9" width="14.5703125" customWidth="1"/>
    <col min="10" max="10" width="14.85546875" customWidth="1"/>
    <col min="11" max="11" width="9.140625" customWidth="1"/>
  </cols>
  <sheetData>
    <row r="1" spans="1:14" ht="15" customHeight="1">
      <c r="A1" s="13"/>
      <c r="B1" s="13"/>
      <c r="C1" s="13"/>
      <c r="D1" s="55" t="s">
        <v>196</v>
      </c>
      <c r="E1" s="55"/>
      <c r="F1" s="55"/>
      <c r="G1" s="55"/>
      <c r="H1" s="55"/>
      <c r="I1" s="55"/>
      <c r="J1" s="55"/>
      <c r="K1" s="15"/>
      <c r="L1" s="15"/>
      <c r="M1" s="15"/>
      <c r="N1" s="15"/>
    </row>
    <row r="2" spans="1:14" ht="15" customHeight="1">
      <c r="A2" s="13"/>
      <c r="B2" s="13"/>
      <c r="C2" s="13"/>
      <c r="D2" s="56" t="s">
        <v>197</v>
      </c>
      <c r="E2" s="56"/>
      <c r="F2" s="56"/>
      <c r="G2" s="56"/>
      <c r="H2" s="56"/>
      <c r="I2" s="56"/>
      <c r="J2" s="56"/>
      <c r="K2" s="16"/>
      <c r="L2" s="16"/>
      <c r="M2" s="16"/>
      <c r="N2" s="16"/>
    </row>
    <row r="3" spans="1:14" ht="15" customHeight="1">
      <c r="A3" s="56" t="s">
        <v>198</v>
      </c>
      <c r="B3" s="56"/>
      <c r="C3" s="56"/>
      <c r="D3" s="56"/>
      <c r="E3" s="56"/>
      <c r="F3" s="56"/>
      <c r="G3" s="56"/>
      <c r="H3" s="56"/>
      <c r="I3" s="56"/>
      <c r="J3" s="56"/>
      <c r="K3" s="16"/>
      <c r="L3" s="16"/>
      <c r="M3" s="16"/>
      <c r="N3" s="16"/>
    </row>
    <row r="4" spans="1:14" ht="15" customHeight="1">
      <c r="A4" s="56" t="s">
        <v>272</v>
      </c>
      <c r="B4" s="56"/>
      <c r="C4" s="56"/>
      <c r="D4" s="56"/>
      <c r="E4" s="56"/>
      <c r="F4" s="56"/>
      <c r="G4" s="56"/>
      <c r="H4" s="56"/>
      <c r="I4" s="56"/>
      <c r="J4" s="56"/>
      <c r="K4" s="16"/>
      <c r="L4" s="16"/>
      <c r="M4" s="16"/>
      <c r="N4" s="16"/>
    </row>
    <row r="5" spans="1:14" ht="15" customHeight="1">
      <c r="A5" s="13"/>
      <c r="B5" s="13"/>
      <c r="C5" s="13"/>
      <c r="D5" s="56" t="s">
        <v>198</v>
      </c>
      <c r="E5" s="56"/>
      <c r="F5" s="56"/>
      <c r="G5" s="56"/>
      <c r="H5" s="56"/>
      <c r="I5" s="56"/>
      <c r="J5" s="56"/>
      <c r="K5" s="16"/>
      <c r="L5" s="16"/>
      <c r="M5" s="16"/>
      <c r="N5" s="16"/>
    </row>
    <row r="6" spans="1:14" ht="15" customHeight="1">
      <c r="A6" s="13"/>
      <c r="B6" s="13"/>
      <c r="C6" s="13"/>
      <c r="D6" s="56" t="s">
        <v>249</v>
      </c>
      <c r="E6" s="56"/>
      <c r="F6" s="56"/>
      <c r="G6" s="56"/>
      <c r="H6" s="56"/>
      <c r="I6" s="56"/>
      <c r="J6" s="56"/>
      <c r="K6" s="16"/>
      <c r="L6" s="16"/>
      <c r="M6" s="16"/>
      <c r="N6" s="16"/>
    </row>
    <row r="7" spans="1:14" ht="15" customHeight="1">
      <c r="A7" s="13"/>
      <c r="B7" s="13"/>
      <c r="C7" s="13"/>
      <c r="D7" s="56" t="s">
        <v>250</v>
      </c>
      <c r="E7" s="56"/>
      <c r="F7" s="56"/>
      <c r="G7" s="56"/>
      <c r="H7" s="56"/>
      <c r="I7" s="56"/>
      <c r="J7" s="56"/>
      <c r="K7" s="16"/>
      <c r="L7" s="16"/>
      <c r="M7" s="16"/>
      <c r="N7" s="16"/>
    </row>
    <row r="8" spans="1:14" ht="15" customHeight="1">
      <c r="A8" s="13"/>
      <c r="B8" s="13"/>
      <c r="C8" s="13"/>
      <c r="D8" s="56" t="s">
        <v>251</v>
      </c>
      <c r="E8" s="56"/>
      <c r="F8" s="56"/>
      <c r="G8" s="56"/>
      <c r="H8" s="56"/>
      <c r="I8" s="56"/>
      <c r="J8" s="56"/>
      <c r="K8" s="16"/>
      <c r="L8" s="16"/>
      <c r="M8" s="16"/>
      <c r="N8" s="16"/>
    </row>
    <row r="9" spans="1:14" ht="15" customHeight="1">
      <c r="A9" s="13"/>
      <c r="B9" s="13"/>
      <c r="C9" s="13"/>
      <c r="D9" s="56" t="s">
        <v>273</v>
      </c>
      <c r="E9" s="56"/>
      <c r="F9" s="56"/>
      <c r="G9" s="56"/>
      <c r="H9" s="56"/>
      <c r="I9" s="56"/>
      <c r="J9" s="56"/>
      <c r="K9" s="16"/>
      <c r="L9" s="16"/>
      <c r="M9" s="16"/>
      <c r="N9" s="16"/>
    </row>
    <row r="10" spans="1:14" ht="24" customHeight="1">
      <c r="A10" s="13"/>
      <c r="B10" s="13"/>
      <c r="C10" s="13"/>
      <c r="D10" s="14"/>
      <c r="E10" s="14"/>
      <c r="F10" s="14"/>
      <c r="G10" s="14"/>
      <c r="H10" s="14"/>
      <c r="I10" s="14"/>
      <c r="J10" s="14"/>
      <c r="K10" s="16"/>
      <c r="L10" s="16"/>
      <c r="M10" s="16"/>
      <c r="N10" s="16"/>
    </row>
    <row r="11" spans="1:14" ht="15.75" customHeight="1">
      <c r="A11" s="1"/>
      <c r="B11" s="2"/>
      <c r="C11" s="2"/>
      <c r="D11" s="2"/>
      <c r="E11" s="3"/>
      <c r="F11" s="42" t="s">
        <v>196</v>
      </c>
      <c r="G11" s="42"/>
      <c r="H11" s="42"/>
      <c r="I11" s="42"/>
      <c r="J11" s="42"/>
    </row>
    <row r="12" spans="1:14" ht="15.75" customHeight="1">
      <c r="A12" s="1"/>
      <c r="B12" s="2"/>
      <c r="C12" s="2"/>
      <c r="D12" s="2"/>
      <c r="E12" s="3"/>
      <c r="F12" s="43" t="s">
        <v>197</v>
      </c>
      <c r="G12" s="43"/>
      <c r="H12" s="43"/>
      <c r="I12" s="43"/>
      <c r="J12" s="43"/>
    </row>
    <row r="13" spans="1:14" ht="15.75" customHeight="1">
      <c r="A13" s="1"/>
      <c r="B13" s="2"/>
      <c r="C13" s="2"/>
      <c r="D13" s="2"/>
      <c r="E13" s="3"/>
      <c r="F13" s="43" t="s">
        <v>198</v>
      </c>
      <c r="G13" s="43"/>
      <c r="H13" s="43"/>
      <c r="I13" s="43"/>
      <c r="J13" s="43"/>
    </row>
    <row r="14" spans="1:14" ht="15.75" customHeight="1">
      <c r="A14" s="1"/>
      <c r="B14" s="2"/>
      <c r="C14" s="2"/>
      <c r="D14" s="43" t="s">
        <v>199</v>
      </c>
      <c r="E14" s="43"/>
      <c r="F14" s="43"/>
      <c r="G14" s="43"/>
      <c r="H14" s="43"/>
      <c r="I14" s="43"/>
      <c r="J14" s="43"/>
    </row>
    <row r="15" spans="1:14" ht="15.75" customHeight="1">
      <c r="A15" s="1"/>
      <c r="B15" s="43" t="s">
        <v>200</v>
      </c>
      <c r="C15" s="43"/>
      <c r="D15" s="43"/>
      <c r="E15" s="43"/>
      <c r="F15" s="43"/>
      <c r="G15" s="43"/>
      <c r="H15" s="43"/>
      <c r="I15" s="43"/>
      <c r="J15" s="43"/>
    </row>
    <row r="16" spans="1:14" ht="15.75" customHeight="1">
      <c r="A16" s="1"/>
      <c r="B16" s="2"/>
      <c r="C16" s="2"/>
      <c r="D16" s="2"/>
      <c r="E16" s="43" t="s">
        <v>201</v>
      </c>
      <c r="F16" s="43"/>
      <c r="G16" s="43"/>
      <c r="H16" s="43"/>
      <c r="I16" s="43"/>
      <c r="J16" s="43"/>
    </row>
    <row r="17" spans="1:10" ht="15.75" customHeight="1">
      <c r="A17" s="1"/>
      <c r="B17" s="43" t="s">
        <v>252</v>
      </c>
      <c r="C17" s="43"/>
      <c r="D17" s="43"/>
      <c r="E17" s="43"/>
      <c r="F17" s="43"/>
      <c r="G17" s="43"/>
      <c r="H17" s="43"/>
      <c r="I17" s="43"/>
      <c r="J17" s="43"/>
    </row>
    <row r="18" spans="1:10" ht="1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ht="15" customHeight="1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ht="15" customHeight="1">
      <c r="A20" s="4"/>
      <c r="B20" s="5"/>
      <c r="C20" s="5"/>
      <c r="D20" s="5"/>
      <c r="E20" s="5"/>
      <c r="F20" s="5"/>
      <c r="G20" s="5"/>
      <c r="H20" s="5"/>
      <c r="I20" s="5"/>
      <c r="J20" s="5"/>
    </row>
    <row r="21" spans="1:10" ht="36" customHeight="1">
      <c r="A21" s="33" t="s">
        <v>202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1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12" customHeight="1" thickBot="1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33" customHeight="1">
      <c r="A24" s="36" t="s">
        <v>0</v>
      </c>
      <c r="B24" s="38" t="s">
        <v>1</v>
      </c>
      <c r="C24" s="38"/>
      <c r="D24" s="38"/>
      <c r="E24" s="38"/>
      <c r="F24" s="38"/>
      <c r="G24" s="38"/>
      <c r="H24" s="46" t="s">
        <v>203</v>
      </c>
      <c r="I24" s="44" t="s">
        <v>204</v>
      </c>
      <c r="J24" s="45"/>
    </row>
    <row r="25" spans="1:10" ht="23.25" customHeight="1">
      <c r="A25" s="37"/>
      <c r="B25" s="39"/>
      <c r="C25" s="39"/>
      <c r="D25" s="39"/>
      <c r="E25" s="39"/>
      <c r="F25" s="39"/>
      <c r="G25" s="39"/>
      <c r="H25" s="47"/>
      <c r="I25" s="17" t="s">
        <v>2</v>
      </c>
      <c r="J25" s="18" t="s">
        <v>3</v>
      </c>
    </row>
    <row r="26" spans="1:10" ht="15" customHeight="1" thickBot="1">
      <c r="A26" s="19">
        <v>1</v>
      </c>
      <c r="B26" s="40">
        <v>2</v>
      </c>
      <c r="C26" s="40"/>
      <c r="D26" s="40"/>
      <c r="E26" s="40"/>
      <c r="F26" s="40"/>
      <c r="G26" s="40"/>
      <c r="H26" s="17">
        <v>3</v>
      </c>
      <c r="I26" s="17">
        <v>4</v>
      </c>
      <c r="J26" s="20">
        <v>5</v>
      </c>
    </row>
    <row r="27" spans="1:10" ht="21.75" customHeight="1">
      <c r="A27" s="21" t="s">
        <v>4</v>
      </c>
      <c r="B27" s="48" t="s">
        <v>5</v>
      </c>
      <c r="C27" s="48"/>
      <c r="D27" s="48"/>
      <c r="E27" s="48"/>
      <c r="F27" s="48"/>
      <c r="G27" s="48"/>
      <c r="H27" s="6">
        <f>H28+H30+H36+H40+H43+H48+H63+H68+H71+H84+H78</f>
        <v>9277477452.8699989</v>
      </c>
      <c r="I27" s="6">
        <f t="shared" ref="I27:J27" si="0">I28+I30+I36+I40+I43+I48+I63+I68+I71+I84+I78</f>
        <v>8674104599.2999992</v>
      </c>
      <c r="J27" s="22">
        <f t="shared" si="0"/>
        <v>8900407598.7700005</v>
      </c>
    </row>
    <row r="28" spans="1:10" ht="21.75" customHeight="1">
      <c r="A28" s="23" t="s">
        <v>6</v>
      </c>
      <c r="B28" s="41" t="s">
        <v>7</v>
      </c>
      <c r="C28" s="41"/>
      <c r="D28" s="41"/>
      <c r="E28" s="41"/>
      <c r="F28" s="41"/>
      <c r="G28" s="41"/>
      <c r="H28" s="7">
        <f>H29</f>
        <v>4006326000</v>
      </c>
      <c r="I28" s="7">
        <f>I29</f>
        <v>3120145000</v>
      </c>
      <c r="J28" s="24">
        <f>J29</f>
        <v>2930564000</v>
      </c>
    </row>
    <row r="29" spans="1:10" s="9" customFormat="1" ht="21.75" customHeight="1">
      <c r="A29" s="25" t="s">
        <v>8</v>
      </c>
      <c r="B29" s="31" t="s">
        <v>9</v>
      </c>
      <c r="C29" s="31"/>
      <c r="D29" s="31"/>
      <c r="E29" s="31"/>
      <c r="F29" s="31"/>
      <c r="G29" s="31"/>
      <c r="H29" s="8">
        <v>4006326000</v>
      </c>
      <c r="I29" s="8">
        <v>3120145000</v>
      </c>
      <c r="J29" s="26">
        <v>2930564000</v>
      </c>
    </row>
    <row r="30" spans="1:10" ht="44.25" customHeight="1">
      <c r="A30" s="23" t="s">
        <v>10</v>
      </c>
      <c r="B30" s="41" t="s">
        <v>11</v>
      </c>
      <c r="C30" s="41"/>
      <c r="D30" s="41"/>
      <c r="E30" s="41"/>
      <c r="F30" s="41"/>
      <c r="G30" s="41"/>
      <c r="H30" s="7">
        <f>H31</f>
        <v>221326000</v>
      </c>
      <c r="I30" s="7">
        <f t="shared" ref="I30:J30" si="1">I31</f>
        <v>235054000</v>
      </c>
      <c r="J30" s="24">
        <f t="shared" si="1"/>
        <v>244958000</v>
      </c>
    </row>
    <row r="31" spans="1:10" ht="44.25" customHeight="1">
      <c r="A31" s="23" t="s">
        <v>12</v>
      </c>
      <c r="B31" s="41" t="s">
        <v>13</v>
      </c>
      <c r="C31" s="41"/>
      <c r="D31" s="41"/>
      <c r="E31" s="41"/>
      <c r="F31" s="41"/>
      <c r="G31" s="41"/>
      <c r="H31" s="7">
        <f>SUM(H32:H35)</f>
        <v>221326000</v>
      </c>
      <c r="I31" s="7">
        <f t="shared" ref="I31:J31" si="2">SUM(I32:I35)</f>
        <v>235054000</v>
      </c>
      <c r="J31" s="24">
        <f t="shared" si="2"/>
        <v>244958000</v>
      </c>
    </row>
    <row r="32" spans="1:10" ht="129" customHeight="1">
      <c r="A32" s="25" t="s">
        <v>14</v>
      </c>
      <c r="B32" s="31" t="s">
        <v>15</v>
      </c>
      <c r="C32" s="31"/>
      <c r="D32" s="31"/>
      <c r="E32" s="31"/>
      <c r="F32" s="31"/>
      <c r="G32" s="31"/>
      <c r="H32" s="8">
        <v>110480000</v>
      </c>
      <c r="I32" s="8">
        <v>117078000</v>
      </c>
      <c r="J32" s="26">
        <v>121764000</v>
      </c>
    </row>
    <row r="33" spans="1:10" ht="129" customHeight="1">
      <c r="A33" s="25" t="s">
        <v>16</v>
      </c>
      <c r="B33" s="31" t="s">
        <v>17</v>
      </c>
      <c r="C33" s="31"/>
      <c r="D33" s="31"/>
      <c r="E33" s="31"/>
      <c r="F33" s="31"/>
      <c r="G33" s="31"/>
      <c r="H33" s="8">
        <v>625000</v>
      </c>
      <c r="I33" s="8">
        <v>662000</v>
      </c>
      <c r="J33" s="26">
        <v>688000</v>
      </c>
    </row>
    <row r="34" spans="1:10" ht="117" customHeight="1">
      <c r="A34" s="25" t="s">
        <v>18</v>
      </c>
      <c r="B34" s="31" t="s">
        <v>19</v>
      </c>
      <c r="C34" s="31"/>
      <c r="D34" s="31"/>
      <c r="E34" s="31"/>
      <c r="F34" s="31"/>
      <c r="G34" s="31"/>
      <c r="H34" s="8">
        <v>122467000</v>
      </c>
      <c r="I34" s="8">
        <v>129793000</v>
      </c>
      <c r="J34" s="26">
        <v>134985000</v>
      </c>
    </row>
    <row r="35" spans="1:10" ht="114.75" customHeight="1">
      <c r="A35" s="25" t="s">
        <v>20</v>
      </c>
      <c r="B35" s="31" t="s">
        <v>21</v>
      </c>
      <c r="C35" s="31"/>
      <c r="D35" s="31"/>
      <c r="E35" s="31"/>
      <c r="F35" s="31"/>
      <c r="G35" s="31"/>
      <c r="H35" s="8">
        <v>-12246000</v>
      </c>
      <c r="I35" s="8">
        <v>-12479000</v>
      </c>
      <c r="J35" s="26">
        <v>-12479000</v>
      </c>
    </row>
    <row r="36" spans="1:10" ht="31.5" customHeight="1">
      <c r="A36" s="23" t="s">
        <v>22</v>
      </c>
      <c r="B36" s="41" t="s">
        <v>23</v>
      </c>
      <c r="C36" s="41"/>
      <c r="D36" s="41"/>
      <c r="E36" s="41"/>
      <c r="F36" s="41"/>
      <c r="G36" s="41"/>
      <c r="H36" s="7">
        <f>SUM(H37:H39)</f>
        <v>1688627452.8699999</v>
      </c>
      <c r="I36" s="7">
        <f t="shared" ref="I36:J36" si="3">SUM(I37:I39)</f>
        <v>2070540000</v>
      </c>
      <c r="J36" s="24">
        <f t="shared" si="3"/>
        <v>2373523000</v>
      </c>
    </row>
    <row r="37" spans="1:10" s="9" customFormat="1" ht="44.25" customHeight="1">
      <c r="A37" s="25" t="s">
        <v>24</v>
      </c>
      <c r="B37" s="31" t="s">
        <v>25</v>
      </c>
      <c r="C37" s="31"/>
      <c r="D37" s="31"/>
      <c r="E37" s="31"/>
      <c r="F37" s="31"/>
      <c r="G37" s="31"/>
      <c r="H37" s="8">
        <v>1582068452.8699999</v>
      </c>
      <c r="I37" s="8">
        <v>1918889000</v>
      </c>
      <c r="J37" s="26">
        <v>2208279000</v>
      </c>
    </row>
    <row r="38" spans="1:10" s="9" customFormat="1" ht="38.25" customHeight="1">
      <c r="A38" s="25" t="s">
        <v>26</v>
      </c>
      <c r="B38" s="31" t="s">
        <v>27</v>
      </c>
      <c r="C38" s="31"/>
      <c r="D38" s="31"/>
      <c r="E38" s="31"/>
      <c r="F38" s="31"/>
      <c r="G38" s="31"/>
      <c r="H38" s="8">
        <v>103215000</v>
      </c>
      <c r="I38" s="8">
        <v>148018000</v>
      </c>
      <c r="J38" s="26">
        <v>161306000</v>
      </c>
    </row>
    <row r="39" spans="1:10" s="9" customFormat="1" ht="48" customHeight="1">
      <c r="A39" s="25" t="s">
        <v>28</v>
      </c>
      <c r="B39" s="31" t="s">
        <v>29</v>
      </c>
      <c r="C39" s="31"/>
      <c r="D39" s="31"/>
      <c r="E39" s="31"/>
      <c r="F39" s="31"/>
      <c r="G39" s="31"/>
      <c r="H39" s="8">
        <v>3344000</v>
      </c>
      <c r="I39" s="8">
        <v>3633000</v>
      </c>
      <c r="J39" s="26">
        <v>3938000</v>
      </c>
    </row>
    <row r="40" spans="1:10" ht="27" customHeight="1">
      <c r="A40" s="23" t="s">
        <v>30</v>
      </c>
      <c r="B40" s="41" t="s">
        <v>31</v>
      </c>
      <c r="C40" s="41"/>
      <c r="D40" s="41"/>
      <c r="E40" s="41"/>
      <c r="F40" s="41"/>
      <c r="G40" s="41"/>
      <c r="H40" s="7">
        <f>SUM(H41:H42)</f>
        <v>2224887000</v>
      </c>
      <c r="I40" s="7">
        <f t="shared" ref="I40:J40" si="4">SUM(I41:I42)</f>
        <v>2498031000</v>
      </c>
      <c r="J40" s="24">
        <f t="shared" si="4"/>
        <v>2597919000</v>
      </c>
    </row>
    <row r="41" spans="1:10" s="9" customFormat="1" ht="21" customHeight="1">
      <c r="A41" s="25" t="s">
        <v>32</v>
      </c>
      <c r="B41" s="31" t="s">
        <v>33</v>
      </c>
      <c r="C41" s="31"/>
      <c r="D41" s="31"/>
      <c r="E41" s="31"/>
      <c r="F41" s="31"/>
      <c r="G41" s="31"/>
      <c r="H41" s="8">
        <v>552237000</v>
      </c>
      <c r="I41" s="8">
        <v>638615000</v>
      </c>
      <c r="J41" s="26">
        <v>738503000</v>
      </c>
    </row>
    <row r="42" spans="1:10" s="9" customFormat="1" ht="18" customHeight="1">
      <c r="A42" s="25" t="s">
        <v>34</v>
      </c>
      <c r="B42" s="31" t="s">
        <v>35</v>
      </c>
      <c r="C42" s="31"/>
      <c r="D42" s="31"/>
      <c r="E42" s="31"/>
      <c r="F42" s="31"/>
      <c r="G42" s="31"/>
      <c r="H42" s="8">
        <v>1672650000</v>
      </c>
      <c r="I42" s="8">
        <v>1859416000</v>
      </c>
      <c r="J42" s="26">
        <v>1859416000</v>
      </c>
    </row>
    <row r="43" spans="1:10" ht="15" customHeight="1">
      <c r="A43" s="23" t="s">
        <v>36</v>
      </c>
      <c r="B43" s="41" t="s">
        <v>37</v>
      </c>
      <c r="C43" s="41"/>
      <c r="D43" s="41"/>
      <c r="E43" s="41"/>
      <c r="F43" s="41"/>
      <c r="G43" s="41"/>
      <c r="H43" s="7">
        <f>H45+H47</f>
        <v>72491000</v>
      </c>
      <c r="I43" s="7">
        <v>76510000</v>
      </c>
      <c r="J43" s="24">
        <v>79693000</v>
      </c>
    </row>
    <row r="44" spans="1:10" ht="36.75" customHeight="1">
      <c r="A44" s="23" t="s">
        <v>38</v>
      </c>
      <c r="B44" s="41" t="s">
        <v>39</v>
      </c>
      <c r="C44" s="41"/>
      <c r="D44" s="41"/>
      <c r="E44" s="41"/>
      <c r="F44" s="41"/>
      <c r="G44" s="41"/>
      <c r="H44" s="7">
        <v>71763000</v>
      </c>
      <c r="I44" s="7">
        <v>75782000</v>
      </c>
      <c r="J44" s="24">
        <v>78965000</v>
      </c>
    </row>
    <row r="45" spans="1:10" ht="57" customHeight="1">
      <c r="A45" s="25" t="s">
        <v>40</v>
      </c>
      <c r="B45" s="31" t="s">
        <v>41</v>
      </c>
      <c r="C45" s="31"/>
      <c r="D45" s="31"/>
      <c r="E45" s="31"/>
      <c r="F45" s="31"/>
      <c r="G45" s="31"/>
      <c r="H45" s="8">
        <v>71763000</v>
      </c>
      <c r="I45" s="8">
        <v>75782000</v>
      </c>
      <c r="J45" s="26">
        <v>78965000</v>
      </c>
    </row>
    <row r="46" spans="1:10" ht="40.5" customHeight="1">
      <c r="A46" s="23" t="s">
        <v>42</v>
      </c>
      <c r="B46" s="41" t="s">
        <v>43</v>
      </c>
      <c r="C46" s="41"/>
      <c r="D46" s="41"/>
      <c r="E46" s="41"/>
      <c r="F46" s="41"/>
      <c r="G46" s="41"/>
      <c r="H46" s="7">
        <v>728000</v>
      </c>
      <c r="I46" s="7">
        <v>728000</v>
      </c>
      <c r="J46" s="24">
        <v>728000</v>
      </c>
    </row>
    <row r="47" spans="1:10" ht="42.75" customHeight="1">
      <c r="A47" s="25" t="s">
        <v>44</v>
      </c>
      <c r="B47" s="31" t="s">
        <v>45</v>
      </c>
      <c r="C47" s="31"/>
      <c r="D47" s="31"/>
      <c r="E47" s="31"/>
      <c r="F47" s="31"/>
      <c r="G47" s="31"/>
      <c r="H47" s="8">
        <v>728000</v>
      </c>
      <c r="I47" s="8">
        <v>728000</v>
      </c>
      <c r="J47" s="26">
        <v>728000</v>
      </c>
    </row>
    <row r="48" spans="1:10" ht="52.5" customHeight="1">
      <c r="A48" s="23" t="s">
        <v>46</v>
      </c>
      <c r="B48" s="41" t="s">
        <v>47</v>
      </c>
      <c r="C48" s="41"/>
      <c r="D48" s="41"/>
      <c r="E48" s="41"/>
      <c r="F48" s="41"/>
      <c r="G48" s="41"/>
      <c r="H48" s="7">
        <f>H49+H54+H56</f>
        <v>291848000</v>
      </c>
      <c r="I48" s="7">
        <f t="shared" ref="I48:J48" si="5">I49+I54+I56</f>
        <v>268908000</v>
      </c>
      <c r="J48" s="24">
        <f t="shared" si="5"/>
        <v>268908000</v>
      </c>
    </row>
    <row r="49" spans="1:10" ht="100.5" customHeight="1">
      <c r="A49" s="23" t="s">
        <v>48</v>
      </c>
      <c r="B49" s="41" t="s">
        <v>49</v>
      </c>
      <c r="C49" s="41"/>
      <c r="D49" s="41"/>
      <c r="E49" s="41"/>
      <c r="F49" s="41"/>
      <c r="G49" s="41"/>
      <c r="H49" s="7">
        <f>SUM(H50:H53)</f>
        <v>233362000</v>
      </c>
      <c r="I49" s="7">
        <f t="shared" ref="I49:J49" si="6">SUM(I50:I53)</f>
        <v>210422000</v>
      </c>
      <c r="J49" s="24">
        <f t="shared" si="6"/>
        <v>210422000</v>
      </c>
    </row>
    <row r="50" spans="1:10" ht="89.25" customHeight="1">
      <c r="A50" s="25" t="s">
        <v>50</v>
      </c>
      <c r="B50" s="31" t="s">
        <v>51</v>
      </c>
      <c r="C50" s="31"/>
      <c r="D50" s="31"/>
      <c r="E50" s="31"/>
      <c r="F50" s="31"/>
      <c r="G50" s="31"/>
      <c r="H50" s="8">
        <v>179922000</v>
      </c>
      <c r="I50" s="8">
        <v>179922000</v>
      </c>
      <c r="J50" s="26">
        <v>179922000</v>
      </c>
    </row>
    <row r="51" spans="1:10" ht="86.25" customHeight="1">
      <c r="A51" s="25" t="s">
        <v>52</v>
      </c>
      <c r="B51" s="31" t="s">
        <v>53</v>
      </c>
      <c r="C51" s="31"/>
      <c r="D51" s="31"/>
      <c r="E51" s="31"/>
      <c r="F51" s="31"/>
      <c r="G51" s="31"/>
      <c r="H51" s="8">
        <v>24440000</v>
      </c>
      <c r="I51" s="8">
        <v>1500000</v>
      </c>
      <c r="J51" s="26">
        <v>1500000</v>
      </c>
    </row>
    <row r="52" spans="1:10" ht="68.25" customHeight="1">
      <c r="A52" s="25" t="s">
        <v>54</v>
      </c>
      <c r="B52" s="31" t="s">
        <v>55</v>
      </c>
      <c r="C52" s="31"/>
      <c r="D52" s="31"/>
      <c r="E52" s="31"/>
      <c r="F52" s="31"/>
      <c r="G52" s="31"/>
      <c r="H52" s="8">
        <v>3000000</v>
      </c>
      <c r="I52" s="8">
        <v>3000000</v>
      </c>
      <c r="J52" s="26">
        <v>3000000</v>
      </c>
    </row>
    <row r="53" spans="1:10" ht="39" customHeight="1">
      <c r="A53" s="25" t="s">
        <v>56</v>
      </c>
      <c r="B53" s="31" t="s">
        <v>57</v>
      </c>
      <c r="C53" s="31"/>
      <c r="D53" s="31"/>
      <c r="E53" s="31"/>
      <c r="F53" s="31"/>
      <c r="G53" s="31"/>
      <c r="H53" s="8">
        <v>26000000</v>
      </c>
      <c r="I53" s="8">
        <v>26000000</v>
      </c>
      <c r="J53" s="26">
        <v>26000000</v>
      </c>
    </row>
    <row r="54" spans="1:10" ht="57" customHeight="1">
      <c r="A54" s="23" t="s">
        <v>58</v>
      </c>
      <c r="B54" s="41" t="s">
        <v>59</v>
      </c>
      <c r="C54" s="41"/>
      <c r="D54" s="41"/>
      <c r="E54" s="41"/>
      <c r="F54" s="41"/>
      <c r="G54" s="41"/>
      <c r="H54" s="7">
        <f>H55</f>
        <v>100000</v>
      </c>
      <c r="I54" s="7">
        <f t="shared" ref="I54:J54" si="7">I55</f>
        <v>100000</v>
      </c>
      <c r="J54" s="24">
        <f t="shared" si="7"/>
        <v>100000</v>
      </c>
    </row>
    <row r="55" spans="1:10" ht="111.75" customHeight="1">
      <c r="A55" s="25" t="s">
        <v>60</v>
      </c>
      <c r="B55" s="31" t="s">
        <v>61</v>
      </c>
      <c r="C55" s="31"/>
      <c r="D55" s="31"/>
      <c r="E55" s="31"/>
      <c r="F55" s="31"/>
      <c r="G55" s="31"/>
      <c r="H55" s="8">
        <v>100000</v>
      </c>
      <c r="I55" s="8">
        <v>100000</v>
      </c>
      <c r="J55" s="26">
        <v>100000</v>
      </c>
    </row>
    <row r="56" spans="1:10" ht="100.5" customHeight="1">
      <c r="A56" s="23" t="s">
        <v>62</v>
      </c>
      <c r="B56" s="41" t="s">
        <v>63</v>
      </c>
      <c r="C56" s="41"/>
      <c r="D56" s="41"/>
      <c r="E56" s="41"/>
      <c r="F56" s="41"/>
      <c r="G56" s="41"/>
      <c r="H56" s="7">
        <f>SUM(H57:H62)</f>
        <v>58386000</v>
      </c>
      <c r="I56" s="7">
        <f t="shared" ref="I56:J56" si="8">SUM(I57:I62)</f>
        <v>58386000</v>
      </c>
      <c r="J56" s="24">
        <f t="shared" si="8"/>
        <v>58386000</v>
      </c>
    </row>
    <row r="57" spans="1:10" ht="90" customHeight="1">
      <c r="A57" s="25" t="s">
        <v>64</v>
      </c>
      <c r="B57" s="31" t="s">
        <v>65</v>
      </c>
      <c r="C57" s="31"/>
      <c r="D57" s="31"/>
      <c r="E57" s="31"/>
      <c r="F57" s="31"/>
      <c r="G57" s="31"/>
      <c r="H57" s="8">
        <v>23000000</v>
      </c>
      <c r="I57" s="8">
        <v>23000000</v>
      </c>
      <c r="J57" s="26">
        <v>23000000</v>
      </c>
    </row>
    <row r="58" spans="1:10" ht="86.25" customHeight="1">
      <c r="A58" s="25" t="s">
        <v>66</v>
      </c>
      <c r="B58" s="31" t="s">
        <v>67</v>
      </c>
      <c r="C58" s="31"/>
      <c r="D58" s="31"/>
      <c r="E58" s="31"/>
      <c r="F58" s="31"/>
      <c r="G58" s="31"/>
      <c r="H58" s="8">
        <v>800000</v>
      </c>
      <c r="I58" s="8">
        <v>800000</v>
      </c>
      <c r="J58" s="26">
        <v>800000</v>
      </c>
    </row>
    <row r="59" spans="1:10" ht="85.5" customHeight="1">
      <c r="A59" s="25" t="s">
        <v>68</v>
      </c>
      <c r="B59" s="31" t="s">
        <v>67</v>
      </c>
      <c r="C59" s="31"/>
      <c r="D59" s="31"/>
      <c r="E59" s="31"/>
      <c r="F59" s="31"/>
      <c r="G59" s="31"/>
      <c r="H59" s="8">
        <v>1000000</v>
      </c>
      <c r="I59" s="8">
        <v>1000000</v>
      </c>
      <c r="J59" s="26">
        <v>1000000</v>
      </c>
    </row>
    <row r="60" spans="1:10" ht="101.25" customHeight="1">
      <c r="A60" s="25" t="s">
        <v>69</v>
      </c>
      <c r="B60" s="49" t="s">
        <v>70</v>
      </c>
      <c r="C60" s="50"/>
      <c r="D60" s="50"/>
      <c r="E60" s="50"/>
      <c r="F60" s="50"/>
      <c r="G60" s="51"/>
      <c r="H60" s="8">
        <v>17844000</v>
      </c>
      <c r="I60" s="8">
        <v>17844000</v>
      </c>
      <c r="J60" s="26">
        <v>17844000</v>
      </c>
    </row>
    <row r="61" spans="1:10" ht="101.25" customHeight="1">
      <c r="A61" s="25" t="s">
        <v>71</v>
      </c>
      <c r="B61" s="31" t="s">
        <v>72</v>
      </c>
      <c r="C61" s="31"/>
      <c r="D61" s="31"/>
      <c r="E61" s="31"/>
      <c r="F61" s="31"/>
      <c r="G61" s="31"/>
      <c r="H61" s="8">
        <v>15114000</v>
      </c>
      <c r="I61" s="8">
        <v>15114000</v>
      </c>
      <c r="J61" s="26">
        <v>15114000</v>
      </c>
    </row>
    <row r="62" spans="1:10" ht="118.5" customHeight="1">
      <c r="A62" s="25" t="s">
        <v>73</v>
      </c>
      <c r="B62" s="31" t="s">
        <v>74</v>
      </c>
      <c r="C62" s="31"/>
      <c r="D62" s="31"/>
      <c r="E62" s="31"/>
      <c r="F62" s="31"/>
      <c r="G62" s="31"/>
      <c r="H62" s="8">
        <v>628000</v>
      </c>
      <c r="I62" s="8">
        <v>628000</v>
      </c>
      <c r="J62" s="26">
        <v>628000</v>
      </c>
    </row>
    <row r="63" spans="1:10" ht="15" customHeight="1">
      <c r="A63" s="23" t="s">
        <v>75</v>
      </c>
      <c r="B63" s="41" t="s">
        <v>76</v>
      </c>
      <c r="C63" s="41"/>
      <c r="D63" s="41"/>
      <c r="E63" s="41"/>
      <c r="F63" s="41"/>
      <c r="G63" s="41"/>
      <c r="H63" s="7">
        <f>H64</f>
        <v>96378000</v>
      </c>
      <c r="I63" s="7">
        <f t="shared" ref="I63:J63" si="9">I64</f>
        <v>96378000</v>
      </c>
      <c r="J63" s="24">
        <f t="shared" si="9"/>
        <v>96378000</v>
      </c>
    </row>
    <row r="64" spans="1:10" ht="30" customHeight="1">
      <c r="A64" s="23" t="s">
        <v>77</v>
      </c>
      <c r="B64" s="41" t="s">
        <v>78</v>
      </c>
      <c r="C64" s="41"/>
      <c r="D64" s="41"/>
      <c r="E64" s="41"/>
      <c r="F64" s="41"/>
      <c r="G64" s="41"/>
      <c r="H64" s="7">
        <f>SUM(H65:H67)</f>
        <v>96378000</v>
      </c>
      <c r="I64" s="7">
        <f t="shared" ref="I64:J64" si="10">SUM(I65:I67)</f>
        <v>96378000</v>
      </c>
      <c r="J64" s="24">
        <f t="shared" si="10"/>
        <v>96378000</v>
      </c>
    </row>
    <row r="65" spans="1:10" ht="69.75" customHeight="1">
      <c r="A65" s="25" t="s">
        <v>79</v>
      </c>
      <c r="B65" s="31" t="s">
        <v>80</v>
      </c>
      <c r="C65" s="31"/>
      <c r="D65" s="31"/>
      <c r="E65" s="31"/>
      <c r="F65" s="31"/>
      <c r="G65" s="31"/>
      <c r="H65" s="8">
        <v>1898000</v>
      </c>
      <c r="I65" s="8">
        <v>1898000</v>
      </c>
      <c r="J65" s="26">
        <v>1898000</v>
      </c>
    </row>
    <row r="66" spans="1:10" ht="69.75" customHeight="1">
      <c r="A66" s="25" t="s">
        <v>81</v>
      </c>
      <c r="B66" s="31" t="s">
        <v>82</v>
      </c>
      <c r="C66" s="31"/>
      <c r="D66" s="31"/>
      <c r="E66" s="31"/>
      <c r="F66" s="31"/>
      <c r="G66" s="31"/>
      <c r="H66" s="8">
        <v>9878000</v>
      </c>
      <c r="I66" s="8">
        <v>9878000</v>
      </c>
      <c r="J66" s="26">
        <v>9878000</v>
      </c>
    </row>
    <row r="67" spans="1:10" ht="60" customHeight="1">
      <c r="A67" s="25" t="s">
        <v>83</v>
      </c>
      <c r="B67" s="31" t="s">
        <v>84</v>
      </c>
      <c r="C67" s="31"/>
      <c r="D67" s="31"/>
      <c r="E67" s="31"/>
      <c r="F67" s="31"/>
      <c r="G67" s="31"/>
      <c r="H67" s="8">
        <v>84602000</v>
      </c>
      <c r="I67" s="8">
        <v>84602000</v>
      </c>
      <c r="J67" s="26">
        <v>84602000</v>
      </c>
    </row>
    <row r="68" spans="1:10" ht="43.5" customHeight="1">
      <c r="A68" s="23" t="s">
        <v>85</v>
      </c>
      <c r="B68" s="41" t="s">
        <v>86</v>
      </c>
      <c r="C68" s="41"/>
      <c r="D68" s="41"/>
      <c r="E68" s="41"/>
      <c r="F68" s="41"/>
      <c r="G68" s="41"/>
      <c r="H68" s="7">
        <f>H69</f>
        <v>4938000</v>
      </c>
      <c r="I68" s="7">
        <f t="shared" ref="I68:J68" si="11">I69</f>
        <v>16593599.300000001</v>
      </c>
      <c r="J68" s="24">
        <f t="shared" si="11"/>
        <v>16519598.77</v>
      </c>
    </row>
    <row r="69" spans="1:10" ht="21" customHeight="1">
      <c r="A69" s="23" t="s">
        <v>87</v>
      </c>
      <c r="B69" s="41" t="s">
        <v>88</v>
      </c>
      <c r="C69" s="41"/>
      <c r="D69" s="41"/>
      <c r="E69" s="41"/>
      <c r="F69" s="41"/>
      <c r="G69" s="41"/>
      <c r="H69" s="7">
        <f>H70</f>
        <v>4938000</v>
      </c>
      <c r="I69" s="7">
        <f t="shared" ref="I69:J69" si="12">I70</f>
        <v>16593599.300000001</v>
      </c>
      <c r="J69" s="24">
        <f t="shared" si="12"/>
        <v>16519598.77</v>
      </c>
    </row>
    <row r="70" spans="1:10" ht="24" customHeight="1">
      <c r="A70" s="25" t="s">
        <v>89</v>
      </c>
      <c r="B70" s="31" t="s">
        <v>90</v>
      </c>
      <c r="C70" s="31"/>
      <c r="D70" s="31"/>
      <c r="E70" s="31"/>
      <c r="F70" s="31"/>
      <c r="G70" s="31"/>
      <c r="H70" s="8">
        <v>4938000</v>
      </c>
      <c r="I70" s="8">
        <v>16593599.300000001</v>
      </c>
      <c r="J70" s="26">
        <v>16519598.77</v>
      </c>
    </row>
    <row r="71" spans="1:10" ht="38.25" customHeight="1">
      <c r="A71" s="23" t="s">
        <v>91</v>
      </c>
      <c r="B71" s="41" t="s">
        <v>92</v>
      </c>
      <c r="C71" s="41"/>
      <c r="D71" s="41"/>
      <c r="E71" s="41"/>
      <c r="F71" s="41"/>
      <c r="G71" s="41"/>
      <c r="H71" s="7">
        <f>H72+H74+H76</f>
        <v>596711000</v>
      </c>
      <c r="I71" s="7">
        <f t="shared" ref="I71:J71" si="13">I72+I74+I76</f>
        <v>218000000</v>
      </c>
      <c r="J71" s="24">
        <f t="shared" si="13"/>
        <v>218000000</v>
      </c>
    </row>
    <row r="72" spans="1:10" ht="84.75" customHeight="1">
      <c r="A72" s="23" t="s">
        <v>93</v>
      </c>
      <c r="B72" s="41" t="s">
        <v>94</v>
      </c>
      <c r="C72" s="41"/>
      <c r="D72" s="41"/>
      <c r="E72" s="41"/>
      <c r="F72" s="41"/>
      <c r="G72" s="41"/>
      <c r="H72" s="7">
        <f>H73</f>
        <v>386711000</v>
      </c>
      <c r="I72" s="7">
        <f>I73</f>
        <v>8000000</v>
      </c>
      <c r="J72" s="24">
        <f>J73</f>
        <v>8000000</v>
      </c>
    </row>
    <row r="73" spans="1:10" ht="102" customHeight="1">
      <c r="A73" s="25" t="s">
        <v>95</v>
      </c>
      <c r="B73" s="31" t="s">
        <v>96</v>
      </c>
      <c r="C73" s="31"/>
      <c r="D73" s="31"/>
      <c r="E73" s="31"/>
      <c r="F73" s="31"/>
      <c r="G73" s="31"/>
      <c r="H73" s="8">
        <v>386711000</v>
      </c>
      <c r="I73" s="8">
        <v>8000000</v>
      </c>
      <c r="J73" s="26">
        <v>8000000</v>
      </c>
    </row>
    <row r="74" spans="1:10" ht="41.25" customHeight="1">
      <c r="A74" s="23" t="s">
        <v>97</v>
      </c>
      <c r="B74" s="41" t="s">
        <v>98</v>
      </c>
      <c r="C74" s="41"/>
      <c r="D74" s="41"/>
      <c r="E74" s="41"/>
      <c r="F74" s="41"/>
      <c r="G74" s="41"/>
      <c r="H74" s="7">
        <f>H75</f>
        <v>40000000</v>
      </c>
      <c r="I74" s="7">
        <f>I75</f>
        <v>40000000</v>
      </c>
      <c r="J74" s="24">
        <f>J75</f>
        <v>40000000</v>
      </c>
    </row>
    <row r="75" spans="1:10" ht="53.25" customHeight="1">
      <c r="A75" s="25" t="s">
        <v>99</v>
      </c>
      <c r="B75" s="31" t="s">
        <v>100</v>
      </c>
      <c r="C75" s="31"/>
      <c r="D75" s="31"/>
      <c r="E75" s="31"/>
      <c r="F75" s="31"/>
      <c r="G75" s="31"/>
      <c r="H75" s="8">
        <v>40000000</v>
      </c>
      <c r="I75" s="8">
        <v>40000000</v>
      </c>
      <c r="J75" s="26">
        <v>40000000</v>
      </c>
    </row>
    <row r="76" spans="1:10" ht="80.25" customHeight="1">
      <c r="A76" s="23" t="s">
        <v>101</v>
      </c>
      <c r="B76" s="41" t="s">
        <v>102</v>
      </c>
      <c r="C76" s="41"/>
      <c r="D76" s="41"/>
      <c r="E76" s="41"/>
      <c r="F76" s="41"/>
      <c r="G76" s="41"/>
      <c r="H76" s="7">
        <f>H77</f>
        <v>170000000</v>
      </c>
      <c r="I76" s="7">
        <f t="shared" ref="I76:J76" si="14">I77</f>
        <v>170000000</v>
      </c>
      <c r="J76" s="24">
        <f t="shared" si="14"/>
        <v>170000000</v>
      </c>
    </row>
    <row r="77" spans="1:10" ht="87" customHeight="1">
      <c r="A77" s="25" t="s">
        <v>103</v>
      </c>
      <c r="B77" s="31" t="s">
        <v>104</v>
      </c>
      <c r="C77" s="31"/>
      <c r="D77" s="31"/>
      <c r="E77" s="31"/>
      <c r="F77" s="31"/>
      <c r="G77" s="31"/>
      <c r="H77" s="8">
        <v>170000000</v>
      </c>
      <c r="I77" s="8">
        <v>170000000</v>
      </c>
      <c r="J77" s="26">
        <v>170000000</v>
      </c>
    </row>
    <row r="78" spans="1:10" ht="33.75" customHeight="1">
      <c r="A78" s="23" t="s">
        <v>105</v>
      </c>
      <c r="B78" s="41" t="s">
        <v>106</v>
      </c>
      <c r="C78" s="41"/>
      <c r="D78" s="41"/>
      <c r="E78" s="41"/>
      <c r="F78" s="41"/>
      <c r="G78" s="41"/>
      <c r="H78" s="7">
        <f>SUM(H79:H83)</f>
        <v>30000000</v>
      </c>
      <c r="I78" s="7">
        <f t="shared" ref="I78:J78" si="15">SUM(I79:I83)</f>
        <v>30000000</v>
      </c>
      <c r="J78" s="24">
        <f t="shared" si="15"/>
        <v>30000000</v>
      </c>
    </row>
    <row r="79" spans="1:10" s="9" customFormat="1" ht="38.25" customHeight="1">
      <c r="A79" s="25" t="s">
        <v>107</v>
      </c>
      <c r="B79" s="31" t="s">
        <v>108</v>
      </c>
      <c r="C79" s="31"/>
      <c r="D79" s="31"/>
      <c r="E79" s="31"/>
      <c r="F79" s="31"/>
      <c r="G79" s="31"/>
      <c r="H79" s="8">
        <v>5253850</v>
      </c>
      <c r="I79" s="8">
        <v>5439850</v>
      </c>
      <c r="J79" s="26">
        <v>5439850</v>
      </c>
    </row>
    <row r="80" spans="1:10" s="9" customFormat="1" ht="54" customHeight="1">
      <c r="A80" s="25" t="s">
        <v>109</v>
      </c>
      <c r="B80" s="31" t="s">
        <v>110</v>
      </c>
      <c r="C80" s="31"/>
      <c r="D80" s="31"/>
      <c r="E80" s="31"/>
      <c r="F80" s="31"/>
      <c r="G80" s="31"/>
      <c r="H80" s="8">
        <v>936000</v>
      </c>
      <c r="I80" s="8">
        <v>936000</v>
      </c>
      <c r="J80" s="26">
        <v>936000</v>
      </c>
    </row>
    <row r="81" spans="1:10" s="9" customFormat="1" ht="71.25" customHeight="1">
      <c r="A81" s="25" t="s">
        <v>111</v>
      </c>
      <c r="B81" s="31" t="s">
        <v>112</v>
      </c>
      <c r="C81" s="31"/>
      <c r="D81" s="31"/>
      <c r="E81" s="31"/>
      <c r="F81" s="31"/>
      <c r="G81" s="31"/>
      <c r="H81" s="8">
        <v>10992500</v>
      </c>
      <c r="I81" s="8">
        <v>10950500</v>
      </c>
      <c r="J81" s="26">
        <v>10912500</v>
      </c>
    </row>
    <row r="82" spans="1:10" s="9" customFormat="1" ht="25.5" customHeight="1">
      <c r="A82" s="25" t="s">
        <v>113</v>
      </c>
      <c r="B82" s="31" t="s">
        <v>114</v>
      </c>
      <c r="C82" s="31"/>
      <c r="D82" s="31"/>
      <c r="E82" s="31"/>
      <c r="F82" s="31"/>
      <c r="G82" s="31"/>
      <c r="H82" s="8">
        <v>11817650</v>
      </c>
      <c r="I82" s="8">
        <v>11673650</v>
      </c>
      <c r="J82" s="26">
        <v>11711650</v>
      </c>
    </row>
    <row r="83" spans="1:10" s="9" customFormat="1" ht="115.5" customHeight="1">
      <c r="A83" s="25" t="s">
        <v>115</v>
      </c>
      <c r="B83" s="31" t="s">
        <v>116</v>
      </c>
      <c r="C83" s="31"/>
      <c r="D83" s="31"/>
      <c r="E83" s="31"/>
      <c r="F83" s="31"/>
      <c r="G83" s="31"/>
      <c r="H83" s="8">
        <v>1000000</v>
      </c>
      <c r="I83" s="8">
        <v>1000000</v>
      </c>
      <c r="J83" s="26">
        <v>1000000</v>
      </c>
    </row>
    <row r="84" spans="1:10" ht="32.25" customHeight="1">
      <c r="A84" s="23" t="s">
        <v>117</v>
      </c>
      <c r="B84" s="41" t="s">
        <v>118</v>
      </c>
      <c r="C84" s="41"/>
      <c r="D84" s="41"/>
      <c r="E84" s="41"/>
      <c r="F84" s="41"/>
      <c r="G84" s="41"/>
      <c r="H84" s="7">
        <f>H85</f>
        <v>43945000</v>
      </c>
      <c r="I84" s="7">
        <f t="shared" ref="I84:J84" si="16">I85</f>
        <v>43945000</v>
      </c>
      <c r="J84" s="24">
        <f t="shared" si="16"/>
        <v>43945000</v>
      </c>
    </row>
    <row r="85" spans="1:10" ht="27" customHeight="1">
      <c r="A85" s="23" t="s">
        <v>119</v>
      </c>
      <c r="B85" s="41" t="s">
        <v>120</v>
      </c>
      <c r="C85" s="41"/>
      <c r="D85" s="41"/>
      <c r="E85" s="41"/>
      <c r="F85" s="41"/>
      <c r="G85" s="41"/>
      <c r="H85" s="7">
        <f>H86</f>
        <v>43945000</v>
      </c>
      <c r="I85" s="7">
        <f t="shared" ref="I85:J85" si="17">I86</f>
        <v>43945000</v>
      </c>
      <c r="J85" s="24">
        <f t="shared" si="17"/>
        <v>43945000</v>
      </c>
    </row>
    <row r="86" spans="1:10" ht="25.5" customHeight="1">
      <c r="A86" s="25" t="s">
        <v>121</v>
      </c>
      <c r="B86" s="31" t="s">
        <v>122</v>
      </c>
      <c r="C86" s="31"/>
      <c r="D86" s="31"/>
      <c r="E86" s="31"/>
      <c r="F86" s="31"/>
      <c r="G86" s="31"/>
      <c r="H86" s="8">
        <v>43945000</v>
      </c>
      <c r="I86" s="8">
        <v>43945000</v>
      </c>
      <c r="J86" s="26">
        <v>43945000</v>
      </c>
    </row>
    <row r="87" spans="1:10" ht="32.25" customHeight="1">
      <c r="A87" s="23" t="s">
        <v>123</v>
      </c>
      <c r="B87" s="41" t="s">
        <v>124</v>
      </c>
      <c r="C87" s="41"/>
      <c r="D87" s="41"/>
      <c r="E87" s="41"/>
      <c r="F87" s="41"/>
      <c r="G87" s="41"/>
      <c r="H87" s="7">
        <f>H88</f>
        <v>9272050934.2900009</v>
      </c>
      <c r="I87" s="7">
        <f t="shared" ref="I87:J87" si="18">I88</f>
        <v>6530841995.1000004</v>
      </c>
      <c r="J87" s="24">
        <f t="shared" si="18"/>
        <v>6906363875.8299999</v>
      </c>
    </row>
    <row r="88" spans="1:10" ht="54" customHeight="1">
      <c r="A88" s="23" t="s">
        <v>125</v>
      </c>
      <c r="B88" s="41" t="s">
        <v>126</v>
      </c>
      <c r="C88" s="41"/>
      <c r="D88" s="41"/>
      <c r="E88" s="41"/>
      <c r="F88" s="41"/>
      <c r="G88" s="41"/>
      <c r="H88" s="7">
        <f>H89+H123+H147</f>
        <v>9272050934.2900009</v>
      </c>
      <c r="I88" s="7">
        <f>I89+I123+I147</f>
        <v>6530841995.1000004</v>
      </c>
      <c r="J88" s="24">
        <f>J89+J123+J147</f>
        <v>6906363875.8299999</v>
      </c>
    </row>
    <row r="89" spans="1:10" ht="39.75" customHeight="1">
      <c r="A89" s="23" t="s">
        <v>127</v>
      </c>
      <c r="B89" s="41" t="s">
        <v>128</v>
      </c>
      <c r="C89" s="41"/>
      <c r="D89" s="41"/>
      <c r="E89" s="41"/>
      <c r="F89" s="41"/>
      <c r="G89" s="41"/>
      <c r="H89" s="7">
        <f>H90+H91+H92+H93+H94+H95+H96+H97+H102+H104</f>
        <v>3604618047.6200004</v>
      </c>
      <c r="I89" s="7">
        <f t="shared" ref="I89:J89" si="19">I90+I91+I92+I93+I94+I95+I96+I97+I102+I104</f>
        <v>905848055.10000002</v>
      </c>
      <c r="J89" s="24">
        <f t="shared" si="19"/>
        <v>1284471246.8299999</v>
      </c>
    </row>
    <row r="90" spans="1:10" ht="90" customHeight="1">
      <c r="A90" s="25" t="s">
        <v>129</v>
      </c>
      <c r="B90" s="31" t="s">
        <v>130</v>
      </c>
      <c r="C90" s="31"/>
      <c r="D90" s="31"/>
      <c r="E90" s="31"/>
      <c r="F90" s="31"/>
      <c r="G90" s="31"/>
      <c r="H90" s="8">
        <v>8854770</v>
      </c>
      <c r="I90" s="8">
        <v>0</v>
      </c>
      <c r="J90" s="26">
        <v>0</v>
      </c>
    </row>
    <row r="91" spans="1:10" ht="61.5" customHeight="1">
      <c r="A91" s="25" t="s">
        <v>131</v>
      </c>
      <c r="B91" s="31" t="s">
        <v>132</v>
      </c>
      <c r="C91" s="31"/>
      <c r="D91" s="31"/>
      <c r="E91" s="31"/>
      <c r="F91" s="31"/>
      <c r="G91" s="31"/>
      <c r="H91" s="8">
        <v>10435790</v>
      </c>
      <c r="I91" s="8">
        <v>0</v>
      </c>
      <c r="J91" s="26">
        <v>0</v>
      </c>
    </row>
    <row r="92" spans="1:10" ht="66" customHeight="1">
      <c r="A92" s="25" t="s">
        <v>133</v>
      </c>
      <c r="B92" s="31" t="s">
        <v>134</v>
      </c>
      <c r="C92" s="31"/>
      <c r="D92" s="31"/>
      <c r="E92" s="31"/>
      <c r="F92" s="31"/>
      <c r="G92" s="31"/>
      <c r="H92" s="8">
        <v>619986000</v>
      </c>
      <c r="I92" s="8">
        <v>0</v>
      </c>
      <c r="J92" s="26">
        <v>0</v>
      </c>
    </row>
    <row r="93" spans="1:10" ht="65.25" customHeight="1">
      <c r="A93" s="25" t="s">
        <v>135</v>
      </c>
      <c r="B93" s="31" t="s">
        <v>136</v>
      </c>
      <c r="C93" s="31"/>
      <c r="D93" s="31"/>
      <c r="E93" s="31"/>
      <c r="F93" s="31"/>
      <c r="G93" s="31"/>
      <c r="H93" s="8">
        <v>212660105.53</v>
      </c>
      <c r="I93" s="8">
        <v>225263001.66999999</v>
      </c>
      <c r="J93" s="26">
        <v>222733463.16999999</v>
      </c>
    </row>
    <row r="94" spans="1:10" ht="60.75" customHeight="1">
      <c r="A94" s="25" t="s">
        <v>137</v>
      </c>
      <c r="B94" s="31" t="s">
        <v>138</v>
      </c>
      <c r="C94" s="31"/>
      <c r="D94" s="31"/>
      <c r="E94" s="31"/>
      <c r="F94" s="31"/>
      <c r="G94" s="31"/>
      <c r="H94" s="8">
        <v>1011682680</v>
      </c>
      <c r="I94" s="8">
        <v>0</v>
      </c>
      <c r="J94" s="26">
        <v>0</v>
      </c>
    </row>
    <row r="95" spans="1:10" ht="39.75" customHeight="1">
      <c r="A95" s="25" t="s">
        <v>139</v>
      </c>
      <c r="B95" s="31" t="s">
        <v>140</v>
      </c>
      <c r="C95" s="31"/>
      <c r="D95" s="31"/>
      <c r="E95" s="31"/>
      <c r="F95" s="31"/>
      <c r="G95" s="31"/>
      <c r="H95" s="8">
        <v>6418700</v>
      </c>
      <c r="I95" s="8">
        <v>10657500</v>
      </c>
      <c r="J95" s="26">
        <v>6418400</v>
      </c>
    </row>
    <row r="96" spans="1:10" ht="56.25" customHeight="1">
      <c r="A96" s="25" t="s">
        <v>141</v>
      </c>
      <c r="B96" s="31" t="s">
        <v>142</v>
      </c>
      <c r="C96" s="31"/>
      <c r="D96" s="31"/>
      <c r="E96" s="31"/>
      <c r="F96" s="31"/>
      <c r="G96" s="31"/>
      <c r="H96" s="8">
        <v>1426666.23</v>
      </c>
      <c r="I96" s="8">
        <v>1445913.43</v>
      </c>
      <c r="J96" s="26">
        <v>1445983.66</v>
      </c>
    </row>
    <row r="97" spans="1:10" ht="39.75" customHeight="1">
      <c r="A97" s="25" t="s">
        <v>143</v>
      </c>
      <c r="B97" s="31" t="s">
        <v>205</v>
      </c>
      <c r="C97" s="31"/>
      <c r="D97" s="31"/>
      <c r="E97" s="31"/>
      <c r="F97" s="31"/>
      <c r="G97" s="31"/>
      <c r="H97" s="8">
        <f>SUM(H98:H103)</f>
        <v>1003857928</v>
      </c>
      <c r="I97" s="8">
        <f t="shared" ref="I97:J97" si="20">SUM(I98:I103)</f>
        <v>289945500</v>
      </c>
      <c r="J97" s="26">
        <f t="shared" si="20"/>
        <v>980343400</v>
      </c>
    </row>
    <row r="98" spans="1:10" s="11" customFormat="1" ht="39.75" customHeight="1">
      <c r="A98" s="27" t="s">
        <v>144</v>
      </c>
      <c r="B98" s="32" t="s">
        <v>207</v>
      </c>
      <c r="C98" s="32"/>
      <c r="D98" s="32"/>
      <c r="E98" s="32"/>
      <c r="F98" s="32"/>
      <c r="G98" s="32"/>
      <c r="H98" s="10">
        <v>209084490</v>
      </c>
      <c r="I98" s="10">
        <v>158028970</v>
      </c>
      <c r="J98" s="28">
        <v>376728700</v>
      </c>
    </row>
    <row r="99" spans="1:10" s="11" customFormat="1" ht="39.75" customHeight="1">
      <c r="A99" s="27" t="s">
        <v>145</v>
      </c>
      <c r="B99" s="32" t="s">
        <v>206</v>
      </c>
      <c r="C99" s="32"/>
      <c r="D99" s="32"/>
      <c r="E99" s="32"/>
      <c r="F99" s="32"/>
      <c r="G99" s="32"/>
      <c r="H99" s="10">
        <v>75277620</v>
      </c>
      <c r="I99" s="10">
        <v>93606080</v>
      </c>
      <c r="J99" s="28">
        <v>47684700</v>
      </c>
    </row>
    <row r="100" spans="1:10" s="11" customFormat="1" ht="27" customHeight="1">
      <c r="A100" s="27" t="s">
        <v>146</v>
      </c>
      <c r="B100" s="32" t="s">
        <v>208</v>
      </c>
      <c r="C100" s="32"/>
      <c r="D100" s="32"/>
      <c r="E100" s="32"/>
      <c r="F100" s="32"/>
      <c r="G100" s="32"/>
      <c r="H100" s="10">
        <v>44552700</v>
      </c>
      <c r="I100" s="10">
        <v>0</v>
      </c>
      <c r="J100" s="28">
        <v>0</v>
      </c>
    </row>
    <row r="101" spans="1:10" s="11" customFormat="1" ht="28.5" customHeight="1">
      <c r="A101" s="27" t="s">
        <v>147</v>
      </c>
      <c r="B101" s="32" t="s">
        <v>209</v>
      </c>
      <c r="C101" s="32"/>
      <c r="D101" s="32"/>
      <c r="E101" s="32"/>
      <c r="F101" s="32"/>
      <c r="G101" s="32"/>
      <c r="H101" s="10">
        <v>0</v>
      </c>
      <c r="I101" s="10">
        <v>38310450</v>
      </c>
      <c r="J101" s="28">
        <v>555930000</v>
      </c>
    </row>
    <row r="102" spans="1:10" ht="94.5" hidden="1" customHeight="1">
      <c r="A102" s="25" t="s">
        <v>148</v>
      </c>
      <c r="B102" s="31" t="s">
        <v>149</v>
      </c>
      <c r="C102" s="31"/>
      <c r="D102" s="31"/>
      <c r="E102" s="31"/>
      <c r="F102" s="31"/>
      <c r="G102" s="31"/>
      <c r="H102" s="8">
        <v>0</v>
      </c>
      <c r="I102" s="8">
        <v>0</v>
      </c>
      <c r="J102" s="26">
        <v>0</v>
      </c>
    </row>
    <row r="103" spans="1:10" s="9" customFormat="1" ht="94.5" customHeight="1">
      <c r="A103" s="25" t="s">
        <v>148</v>
      </c>
      <c r="B103" s="31" t="s">
        <v>149</v>
      </c>
      <c r="C103" s="31"/>
      <c r="D103" s="31"/>
      <c r="E103" s="31"/>
      <c r="F103" s="31"/>
      <c r="G103" s="31"/>
      <c r="H103" s="8">
        <v>674943118</v>
      </c>
      <c r="I103" s="8">
        <v>0</v>
      </c>
      <c r="J103" s="26">
        <v>0</v>
      </c>
    </row>
    <row r="104" spans="1:10" ht="33" customHeight="1">
      <c r="A104" s="25" t="s">
        <v>150</v>
      </c>
      <c r="B104" s="31" t="s">
        <v>210</v>
      </c>
      <c r="C104" s="31"/>
      <c r="D104" s="31"/>
      <c r="E104" s="31"/>
      <c r="F104" s="31"/>
      <c r="G104" s="31"/>
      <c r="H104" s="8">
        <f>SUM(H105:H122)</f>
        <v>729295407.86000001</v>
      </c>
      <c r="I104" s="8">
        <f t="shared" ref="I104:J104" si="21">SUM(I105:I122)</f>
        <v>378536140</v>
      </c>
      <c r="J104" s="26">
        <f t="shared" si="21"/>
        <v>73530000</v>
      </c>
    </row>
    <row r="105" spans="1:10" s="11" customFormat="1" ht="123" customHeight="1">
      <c r="A105" s="27" t="s">
        <v>151</v>
      </c>
      <c r="B105" s="32" t="s">
        <v>211</v>
      </c>
      <c r="C105" s="32"/>
      <c r="D105" s="32"/>
      <c r="E105" s="32"/>
      <c r="F105" s="32"/>
      <c r="G105" s="32"/>
      <c r="H105" s="10">
        <v>5121000</v>
      </c>
      <c r="I105" s="10">
        <v>5096000</v>
      </c>
      <c r="J105" s="28">
        <v>5096000</v>
      </c>
    </row>
    <row r="106" spans="1:10" s="11" customFormat="1" ht="51" customHeight="1">
      <c r="A106" s="27" t="s">
        <v>152</v>
      </c>
      <c r="B106" s="32" t="s">
        <v>212</v>
      </c>
      <c r="C106" s="32"/>
      <c r="D106" s="32"/>
      <c r="E106" s="32"/>
      <c r="F106" s="32"/>
      <c r="G106" s="32"/>
      <c r="H106" s="10">
        <v>12768000</v>
      </c>
      <c r="I106" s="10">
        <v>4496000</v>
      </c>
      <c r="J106" s="28">
        <v>4688000</v>
      </c>
    </row>
    <row r="107" spans="1:10" s="11" customFormat="1" ht="47.25" customHeight="1">
      <c r="A107" s="27" t="s">
        <v>153</v>
      </c>
      <c r="B107" s="32" t="s">
        <v>213</v>
      </c>
      <c r="C107" s="32"/>
      <c r="D107" s="32"/>
      <c r="E107" s="32"/>
      <c r="F107" s="32"/>
      <c r="G107" s="32"/>
      <c r="H107" s="10">
        <v>7733000</v>
      </c>
      <c r="I107" s="10">
        <v>0</v>
      </c>
      <c r="J107" s="28">
        <v>0</v>
      </c>
    </row>
    <row r="108" spans="1:10" s="11" customFormat="1" ht="36" customHeight="1">
      <c r="A108" s="27" t="s">
        <v>154</v>
      </c>
      <c r="B108" s="32" t="s">
        <v>214</v>
      </c>
      <c r="C108" s="32"/>
      <c r="D108" s="32"/>
      <c r="E108" s="32"/>
      <c r="F108" s="32"/>
      <c r="G108" s="32"/>
      <c r="H108" s="10">
        <v>18049000</v>
      </c>
      <c r="I108" s="10">
        <v>19228000</v>
      </c>
      <c r="J108" s="28">
        <v>19380000</v>
      </c>
    </row>
    <row r="109" spans="1:10" s="11" customFormat="1" ht="54" customHeight="1">
      <c r="A109" s="27" t="s">
        <v>155</v>
      </c>
      <c r="B109" s="32" t="s">
        <v>215</v>
      </c>
      <c r="C109" s="32"/>
      <c r="D109" s="32"/>
      <c r="E109" s="32"/>
      <c r="F109" s="32"/>
      <c r="G109" s="32"/>
      <c r="H109" s="10">
        <v>10757000</v>
      </c>
      <c r="I109" s="10">
        <v>10126000</v>
      </c>
      <c r="J109" s="28">
        <v>9655000</v>
      </c>
    </row>
    <row r="110" spans="1:10" s="11" customFormat="1" ht="39.75" customHeight="1">
      <c r="A110" s="27" t="s">
        <v>156</v>
      </c>
      <c r="B110" s="32" t="s">
        <v>216</v>
      </c>
      <c r="C110" s="32"/>
      <c r="D110" s="32"/>
      <c r="E110" s="32"/>
      <c r="F110" s="32"/>
      <c r="G110" s="32"/>
      <c r="H110" s="10">
        <v>16155000</v>
      </c>
      <c r="I110" s="10">
        <v>0</v>
      </c>
      <c r="J110" s="28">
        <v>19702000</v>
      </c>
    </row>
    <row r="111" spans="1:10" s="11" customFormat="1" ht="81" customHeight="1">
      <c r="A111" s="27" t="s">
        <v>157</v>
      </c>
      <c r="B111" s="32" t="s">
        <v>217</v>
      </c>
      <c r="C111" s="32"/>
      <c r="D111" s="32"/>
      <c r="E111" s="32"/>
      <c r="F111" s="32"/>
      <c r="G111" s="32"/>
      <c r="H111" s="10">
        <v>107630000</v>
      </c>
      <c r="I111" s="10">
        <v>0</v>
      </c>
      <c r="J111" s="28">
        <v>0</v>
      </c>
    </row>
    <row r="112" spans="1:10" s="11" customFormat="1" ht="56.25" customHeight="1">
      <c r="A112" s="27" t="s">
        <v>158</v>
      </c>
      <c r="B112" s="32" t="s">
        <v>218</v>
      </c>
      <c r="C112" s="32"/>
      <c r="D112" s="32"/>
      <c r="E112" s="32"/>
      <c r="F112" s="32"/>
      <c r="G112" s="32"/>
      <c r="H112" s="10">
        <v>15009000</v>
      </c>
      <c r="I112" s="10">
        <v>15009000</v>
      </c>
      <c r="J112" s="28">
        <v>15009000</v>
      </c>
    </row>
    <row r="113" spans="1:10" s="11" customFormat="1" ht="39.75" customHeight="1">
      <c r="A113" s="27" t="s">
        <v>159</v>
      </c>
      <c r="B113" s="32" t="s">
        <v>219</v>
      </c>
      <c r="C113" s="32"/>
      <c r="D113" s="32"/>
      <c r="E113" s="32"/>
      <c r="F113" s="32"/>
      <c r="G113" s="32"/>
      <c r="H113" s="10">
        <v>127276531.2</v>
      </c>
      <c r="I113" s="10">
        <v>0</v>
      </c>
      <c r="J113" s="28">
        <v>0</v>
      </c>
    </row>
    <row r="114" spans="1:10" s="11" customFormat="1" ht="39.75" customHeight="1">
      <c r="A114" s="27" t="s">
        <v>160</v>
      </c>
      <c r="B114" s="32" t="s">
        <v>220</v>
      </c>
      <c r="C114" s="32"/>
      <c r="D114" s="32"/>
      <c r="E114" s="32"/>
      <c r="F114" s="32"/>
      <c r="G114" s="32"/>
      <c r="H114" s="10">
        <v>13014045</v>
      </c>
      <c r="I114" s="10">
        <v>0</v>
      </c>
      <c r="J114" s="28">
        <v>0</v>
      </c>
    </row>
    <row r="115" spans="1:10" s="11" customFormat="1" ht="53.25" customHeight="1">
      <c r="A115" s="27" t="s">
        <v>161</v>
      </c>
      <c r="B115" s="32" t="s">
        <v>221</v>
      </c>
      <c r="C115" s="32"/>
      <c r="D115" s="32"/>
      <c r="E115" s="32"/>
      <c r="F115" s="32"/>
      <c r="G115" s="32"/>
      <c r="H115" s="10">
        <v>9587354</v>
      </c>
      <c r="I115" s="10">
        <v>0</v>
      </c>
      <c r="J115" s="28">
        <v>0</v>
      </c>
    </row>
    <row r="116" spans="1:10" s="11" customFormat="1" ht="53.25" customHeight="1">
      <c r="A116" s="27" t="s">
        <v>254</v>
      </c>
      <c r="B116" s="32" t="s">
        <v>221</v>
      </c>
      <c r="C116" s="32"/>
      <c r="D116" s="32"/>
      <c r="E116" s="32"/>
      <c r="F116" s="32"/>
      <c r="G116" s="32"/>
      <c r="H116" s="10">
        <v>51557314</v>
      </c>
      <c r="I116" s="10">
        <v>0</v>
      </c>
      <c r="J116" s="28">
        <v>0</v>
      </c>
    </row>
    <row r="117" spans="1:10" s="11" customFormat="1" ht="31.5" customHeight="1">
      <c r="A117" s="27" t="s">
        <v>162</v>
      </c>
      <c r="B117" s="32" t="s">
        <v>222</v>
      </c>
      <c r="C117" s="32"/>
      <c r="D117" s="32"/>
      <c r="E117" s="32"/>
      <c r="F117" s="32"/>
      <c r="G117" s="32"/>
      <c r="H117" s="10">
        <v>147175430</v>
      </c>
      <c r="I117" s="10">
        <v>101307990</v>
      </c>
      <c r="J117" s="28">
        <v>0</v>
      </c>
    </row>
    <row r="118" spans="1:10" s="11" customFormat="1" ht="47.25" customHeight="1">
      <c r="A118" s="27" t="s">
        <v>163</v>
      </c>
      <c r="B118" s="32" t="s">
        <v>223</v>
      </c>
      <c r="C118" s="32"/>
      <c r="D118" s="32"/>
      <c r="E118" s="32"/>
      <c r="F118" s="32"/>
      <c r="G118" s="32"/>
      <c r="H118" s="10">
        <v>18000000</v>
      </c>
      <c r="I118" s="10">
        <v>0</v>
      </c>
      <c r="J118" s="28">
        <v>0</v>
      </c>
    </row>
    <row r="119" spans="1:10" s="11" customFormat="1" ht="47.25" customHeight="1">
      <c r="A119" s="27" t="s">
        <v>255</v>
      </c>
      <c r="B119" s="32" t="s">
        <v>256</v>
      </c>
      <c r="C119" s="32"/>
      <c r="D119" s="32"/>
      <c r="E119" s="32"/>
      <c r="F119" s="32"/>
      <c r="G119" s="32"/>
      <c r="H119" s="10">
        <v>66555000</v>
      </c>
      <c r="I119" s="10">
        <v>0</v>
      </c>
      <c r="J119" s="28">
        <v>0</v>
      </c>
    </row>
    <row r="120" spans="1:10" s="11" customFormat="1" ht="47.25" customHeight="1">
      <c r="A120" s="27" t="s">
        <v>164</v>
      </c>
      <c r="B120" s="32" t="s">
        <v>224</v>
      </c>
      <c r="C120" s="32"/>
      <c r="D120" s="32"/>
      <c r="E120" s="32"/>
      <c r="F120" s="32"/>
      <c r="G120" s="32"/>
      <c r="H120" s="10">
        <v>91156513.659999996</v>
      </c>
      <c r="I120" s="10">
        <v>0</v>
      </c>
      <c r="J120" s="28">
        <v>0</v>
      </c>
    </row>
    <row r="121" spans="1:10" s="11" customFormat="1" ht="67.150000000000006" customHeight="1">
      <c r="A121" s="27" t="s">
        <v>268</v>
      </c>
      <c r="B121" s="32" t="s">
        <v>270</v>
      </c>
      <c r="C121" s="32"/>
      <c r="D121" s="32"/>
      <c r="E121" s="32"/>
      <c r="F121" s="32"/>
      <c r="G121" s="32"/>
      <c r="H121" s="10">
        <v>6564280</v>
      </c>
      <c r="I121" s="10">
        <v>124721330</v>
      </c>
      <c r="J121" s="28">
        <v>0</v>
      </c>
    </row>
    <row r="122" spans="1:10" s="11" customFormat="1" ht="47.25" customHeight="1">
      <c r="A122" s="27" t="s">
        <v>269</v>
      </c>
      <c r="B122" s="32" t="s">
        <v>271</v>
      </c>
      <c r="C122" s="32"/>
      <c r="D122" s="32"/>
      <c r="E122" s="32"/>
      <c r="F122" s="32"/>
      <c r="G122" s="32"/>
      <c r="H122" s="10">
        <v>5186940</v>
      </c>
      <c r="I122" s="10">
        <v>98551820</v>
      </c>
      <c r="J122" s="28">
        <v>0</v>
      </c>
    </row>
    <row r="123" spans="1:10" ht="39.75" customHeight="1">
      <c r="A123" s="23" t="s">
        <v>165</v>
      </c>
      <c r="B123" s="41" t="s">
        <v>166</v>
      </c>
      <c r="C123" s="41"/>
      <c r="D123" s="41"/>
      <c r="E123" s="41"/>
      <c r="F123" s="41"/>
      <c r="G123" s="41"/>
      <c r="H123" s="7">
        <f>H124+H131+H134+H135+H136+H137+H138+H139</f>
        <v>5644300410</v>
      </c>
      <c r="I123" s="7">
        <f>I124+I131+I134+I135+I136+I137+I138+I139</f>
        <v>5624609410</v>
      </c>
      <c r="J123" s="24">
        <f>J124+J131+J134+J135+J136+J137+J138+J139</f>
        <v>5621892629</v>
      </c>
    </row>
    <row r="124" spans="1:10" ht="51" customHeight="1">
      <c r="A124" s="25" t="s">
        <v>167</v>
      </c>
      <c r="B124" s="31" t="s">
        <v>225</v>
      </c>
      <c r="C124" s="31"/>
      <c r="D124" s="31"/>
      <c r="E124" s="31"/>
      <c r="F124" s="31"/>
      <c r="G124" s="31"/>
      <c r="H124" s="8">
        <f>SUM(H125:H130)</f>
        <v>94051210</v>
      </c>
      <c r="I124" s="8">
        <f>SUM(I125:I130)</f>
        <v>94147210</v>
      </c>
      <c r="J124" s="26">
        <f>SUM(J125:J130)</f>
        <v>94237210</v>
      </c>
    </row>
    <row r="125" spans="1:10" s="11" customFormat="1" ht="54" customHeight="1">
      <c r="A125" s="27" t="s">
        <v>168</v>
      </c>
      <c r="B125" s="32" t="s">
        <v>226</v>
      </c>
      <c r="C125" s="32"/>
      <c r="D125" s="32"/>
      <c r="E125" s="32"/>
      <c r="F125" s="32"/>
      <c r="G125" s="32"/>
      <c r="H125" s="10">
        <v>178000</v>
      </c>
      <c r="I125" s="10">
        <v>178000</v>
      </c>
      <c r="J125" s="28">
        <v>178000</v>
      </c>
    </row>
    <row r="126" spans="1:10" s="11" customFormat="1" ht="69.75" customHeight="1">
      <c r="A126" s="27" t="s">
        <v>169</v>
      </c>
      <c r="B126" s="32" t="s">
        <v>227</v>
      </c>
      <c r="C126" s="32"/>
      <c r="D126" s="32"/>
      <c r="E126" s="32"/>
      <c r="F126" s="32"/>
      <c r="G126" s="32"/>
      <c r="H126" s="10">
        <v>15850000</v>
      </c>
      <c r="I126" s="10">
        <v>15964000</v>
      </c>
      <c r="J126" s="28">
        <v>16054000</v>
      </c>
    </row>
    <row r="127" spans="1:10" s="11" customFormat="1" ht="55.5" customHeight="1">
      <c r="A127" s="27" t="s">
        <v>170</v>
      </c>
      <c r="B127" s="32" t="s">
        <v>228</v>
      </c>
      <c r="C127" s="32"/>
      <c r="D127" s="32"/>
      <c r="E127" s="32"/>
      <c r="F127" s="32"/>
      <c r="G127" s="32"/>
      <c r="H127" s="10">
        <v>14275000</v>
      </c>
      <c r="I127" s="10">
        <v>14257000</v>
      </c>
      <c r="J127" s="28">
        <v>14257000</v>
      </c>
    </row>
    <row r="128" spans="1:10" s="11" customFormat="1" ht="66.75" customHeight="1">
      <c r="A128" s="27" t="s">
        <v>171</v>
      </c>
      <c r="B128" s="32" t="s">
        <v>229</v>
      </c>
      <c r="C128" s="32"/>
      <c r="D128" s="32"/>
      <c r="E128" s="32"/>
      <c r="F128" s="32"/>
      <c r="G128" s="32"/>
      <c r="H128" s="10">
        <v>6112000</v>
      </c>
      <c r="I128" s="10">
        <v>6112000</v>
      </c>
      <c r="J128" s="28">
        <v>6112000</v>
      </c>
    </row>
    <row r="129" spans="1:10" s="11" customFormat="1" ht="68.25" customHeight="1">
      <c r="A129" s="27" t="s">
        <v>172</v>
      </c>
      <c r="B129" s="32" t="s">
        <v>230</v>
      </c>
      <c r="C129" s="32"/>
      <c r="D129" s="32"/>
      <c r="E129" s="32"/>
      <c r="F129" s="32"/>
      <c r="G129" s="32"/>
      <c r="H129" s="10">
        <v>54506000</v>
      </c>
      <c r="I129" s="10">
        <v>54506000</v>
      </c>
      <c r="J129" s="28">
        <v>54506000</v>
      </c>
    </row>
    <row r="130" spans="1:10" s="11" customFormat="1" ht="96.75" customHeight="1">
      <c r="A130" s="27" t="s">
        <v>173</v>
      </c>
      <c r="B130" s="32" t="s">
        <v>231</v>
      </c>
      <c r="C130" s="32"/>
      <c r="D130" s="32"/>
      <c r="E130" s="32"/>
      <c r="F130" s="32"/>
      <c r="G130" s="32"/>
      <c r="H130" s="10">
        <v>3130210</v>
      </c>
      <c r="I130" s="10">
        <v>3130210</v>
      </c>
      <c r="J130" s="28">
        <v>3130210</v>
      </c>
    </row>
    <row r="131" spans="1:10" ht="85.5" customHeight="1">
      <c r="A131" s="25" t="s">
        <v>174</v>
      </c>
      <c r="B131" s="31" t="s">
        <v>232</v>
      </c>
      <c r="C131" s="31"/>
      <c r="D131" s="31"/>
      <c r="E131" s="31"/>
      <c r="F131" s="31"/>
      <c r="G131" s="31"/>
      <c r="H131" s="8">
        <f>SUM(H132:H133)</f>
        <v>90887000</v>
      </c>
      <c r="I131" s="8">
        <f t="shared" ref="I131:J131" si="22">SUM(I132:I133)</f>
        <v>90887000</v>
      </c>
      <c r="J131" s="26">
        <f t="shared" si="22"/>
        <v>90887000</v>
      </c>
    </row>
    <row r="132" spans="1:10" s="11" customFormat="1" ht="35.25" customHeight="1">
      <c r="A132" s="27" t="s">
        <v>175</v>
      </c>
      <c r="B132" s="32" t="s">
        <v>234</v>
      </c>
      <c r="C132" s="32"/>
      <c r="D132" s="32"/>
      <c r="E132" s="32"/>
      <c r="F132" s="32"/>
      <c r="G132" s="32"/>
      <c r="H132" s="10">
        <v>85741000</v>
      </c>
      <c r="I132" s="10">
        <v>85741000</v>
      </c>
      <c r="J132" s="28">
        <v>85741000</v>
      </c>
    </row>
    <row r="133" spans="1:10" s="11" customFormat="1" ht="81.75" customHeight="1">
      <c r="A133" s="27" t="s">
        <v>176</v>
      </c>
      <c r="B133" s="32" t="s">
        <v>233</v>
      </c>
      <c r="C133" s="32"/>
      <c r="D133" s="32"/>
      <c r="E133" s="32"/>
      <c r="F133" s="32"/>
      <c r="G133" s="32"/>
      <c r="H133" s="10">
        <v>5146000</v>
      </c>
      <c r="I133" s="10">
        <v>5146000</v>
      </c>
      <c r="J133" s="28">
        <v>5146000</v>
      </c>
    </row>
    <row r="134" spans="1:10" ht="69.75" customHeight="1">
      <c r="A134" s="25" t="s">
        <v>177</v>
      </c>
      <c r="B134" s="31" t="s">
        <v>178</v>
      </c>
      <c r="C134" s="31"/>
      <c r="D134" s="31"/>
      <c r="E134" s="31"/>
      <c r="F134" s="31"/>
      <c r="G134" s="31"/>
      <c r="H134" s="8">
        <v>24989000</v>
      </c>
      <c r="I134" s="8">
        <v>44131000</v>
      </c>
      <c r="J134" s="26">
        <v>34081000</v>
      </c>
    </row>
    <row r="135" spans="1:10" ht="72" customHeight="1">
      <c r="A135" s="25" t="s">
        <v>179</v>
      </c>
      <c r="B135" s="31" t="s">
        <v>180</v>
      </c>
      <c r="C135" s="31"/>
      <c r="D135" s="31"/>
      <c r="E135" s="31"/>
      <c r="F135" s="31"/>
      <c r="G135" s="31"/>
      <c r="H135" s="8">
        <v>0</v>
      </c>
      <c r="I135" s="8">
        <v>0</v>
      </c>
      <c r="J135" s="26">
        <v>4766819</v>
      </c>
    </row>
    <row r="136" spans="1:10" ht="108.75" customHeight="1">
      <c r="A136" s="25" t="s">
        <v>181</v>
      </c>
      <c r="B136" s="31" t="s">
        <v>182</v>
      </c>
      <c r="C136" s="31"/>
      <c r="D136" s="31"/>
      <c r="E136" s="31"/>
      <c r="F136" s="31"/>
      <c r="G136" s="31"/>
      <c r="H136" s="8">
        <v>0</v>
      </c>
      <c r="I136" s="8">
        <v>0</v>
      </c>
      <c r="J136" s="26">
        <v>5682000</v>
      </c>
    </row>
    <row r="137" spans="1:10" ht="72.75" customHeight="1">
      <c r="A137" s="25" t="s">
        <v>183</v>
      </c>
      <c r="B137" s="31" t="s">
        <v>184</v>
      </c>
      <c r="C137" s="31"/>
      <c r="D137" s="31"/>
      <c r="E137" s="31"/>
      <c r="F137" s="31"/>
      <c r="G137" s="31"/>
      <c r="H137" s="8">
        <v>7957200</v>
      </c>
      <c r="I137" s="8">
        <v>7957200</v>
      </c>
      <c r="J137" s="26">
        <v>9620600</v>
      </c>
    </row>
    <row r="138" spans="1:10" ht="116.25" customHeight="1">
      <c r="A138" s="25" t="s">
        <v>185</v>
      </c>
      <c r="B138" s="31" t="s">
        <v>186</v>
      </c>
      <c r="C138" s="31"/>
      <c r="D138" s="31"/>
      <c r="E138" s="31"/>
      <c r="F138" s="31"/>
      <c r="G138" s="31"/>
      <c r="H138" s="8">
        <v>115488000</v>
      </c>
      <c r="I138" s="8">
        <v>117571000</v>
      </c>
      <c r="J138" s="26">
        <v>117571000</v>
      </c>
    </row>
    <row r="139" spans="1:10" ht="24" customHeight="1">
      <c r="A139" s="25" t="s">
        <v>187</v>
      </c>
      <c r="B139" s="31" t="s">
        <v>235</v>
      </c>
      <c r="C139" s="31"/>
      <c r="D139" s="31"/>
      <c r="E139" s="31"/>
      <c r="F139" s="31"/>
      <c r="G139" s="31"/>
      <c r="H139" s="8">
        <f>SUM(H140:H146)</f>
        <v>5310928000</v>
      </c>
      <c r="I139" s="8">
        <f t="shared" ref="I139:J139" si="23">SUM(I140:I146)</f>
        <v>5269916000</v>
      </c>
      <c r="J139" s="26">
        <f t="shared" si="23"/>
        <v>5265047000</v>
      </c>
    </row>
    <row r="140" spans="1:10" s="11" customFormat="1" ht="258" customHeight="1">
      <c r="A140" s="27" t="s">
        <v>188</v>
      </c>
      <c r="B140" s="32" t="s">
        <v>236</v>
      </c>
      <c r="C140" s="32"/>
      <c r="D140" s="32"/>
      <c r="E140" s="32"/>
      <c r="F140" s="32"/>
      <c r="G140" s="32"/>
      <c r="H140" s="10">
        <v>86617000</v>
      </c>
      <c r="I140" s="10">
        <v>86617000</v>
      </c>
      <c r="J140" s="28">
        <v>86617000</v>
      </c>
    </row>
    <row r="141" spans="1:10" s="11" customFormat="1" ht="192" customHeight="1">
      <c r="A141" s="27" t="s">
        <v>189</v>
      </c>
      <c r="B141" s="32" t="s">
        <v>237</v>
      </c>
      <c r="C141" s="32"/>
      <c r="D141" s="32"/>
      <c r="E141" s="32"/>
      <c r="F141" s="32"/>
      <c r="G141" s="32"/>
      <c r="H141" s="10">
        <v>5098373000</v>
      </c>
      <c r="I141" s="10">
        <v>5098373000</v>
      </c>
      <c r="J141" s="28">
        <v>5098373000</v>
      </c>
    </row>
    <row r="142" spans="1:10" s="11" customFormat="1" ht="63.75" customHeight="1">
      <c r="A142" s="27" t="s">
        <v>190</v>
      </c>
      <c r="B142" s="32" t="s">
        <v>238</v>
      </c>
      <c r="C142" s="32"/>
      <c r="D142" s="32"/>
      <c r="E142" s="32"/>
      <c r="F142" s="32"/>
      <c r="G142" s="32"/>
      <c r="H142" s="10">
        <v>1194000</v>
      </c>
      <c r="I142" s="10">
        <v>1194000</v>
      </c>
      <c r="J142" s="28">
        <v>1194000</v>
      </c>
    </row>
    <row r="143" spans="1:10" s="11" customFormat="1" ht="86.25" customHeight="1">
      <c r="A143" s="27" t="s">
        <v>191</v>
      </c>
      <c r="B143" s="32" t="s">
        <v>239</v>
      </c>
      <c r="C143" s="32"/>
      <c r="D143" s="32"/>
      <c r="E143" s="32"/>
      <c r="F143" s="32"/>
      <c r="G143" s="32"/>
      <c r="H143" s="10">
        <v>1534000</v>
      </c>
      <c r="I143" s="10">
        <v>1534000</v>
      </c>
      <c r="J143" s="28">
        <v>1534000</v>
      </c>
    </row>
    <row r="144" spans="1:10" s="11" customFormat="1" ht="41.25" customHeight="1">
      <c r="A144" s="27" t="s">
        <v>192</v>
      </c>
      <c r="B144" s="32" t="s">
        <v>240</v>
      </c>
      <c r="C144" s="32"/>
      <c r="D144" s="32"/>
      <c r="E144" s="32"/>
      <c r="F144" s="32"/>
      <c r="G144" s="32"/>
      <c r="H144" s="10">
        <v>94568000</v>
      </c>
      <c r="I144" s="10">
        <v>53556000</v>
      </c>
      <c r="J144" s="28">
        <v>48687000</v>
      </c>
    </row>
    <row r="145" spans="1:10" s="11" customFormat="1" ht="54" customHeight="1">
      <c r="A145" s="27" t="s">
        <v>193</v>
      </c>
      <c r="B145" s="32" t="s">
        <v>241</v>
      </c>
      <c r="C145" s="32"/>
      <c r="D145" s="32"/>
      <c r="E145" s="32"/>
      <c r="F145" s="32"/>
      <c r="G145" s="32"/>
      <c r="H145" s="10">
        <v>10950000</v>
      </c>
      <c r="I145" s="10">
        <v>10950000</v>
      </c>
      <c r="J145" s="28">
        <v>10950000</v>
      </c>
    </row>
    <row r="146" spans="1:10" s="11" customFormat="1" ht="93" customHeight="1">
      <c r="A146" s="27" t="s">
        <v>194</v>
      </c>
      <c r="B146" s="32" t="s">
        <v>242</v>
      </c>
      <c r="C146" s="32"/>
      <c r="D146" s="32"/>
      <c r="E146" s="32"/>
      <c r="F146" s="32"/>
      <c r="G146" s="32"/>
      <c r="H146" s="10">
        <v>17692000</v>
      </c>
      <c r="I146" s="10">
        <v>17692000</v>
      </c>
      <c r="J146" s="28">
        <v>17692000</v>
      </c>
    </row>
    <row r="147" spans="1:10" s="12" customFormat="1" ht="36.75" customHeight="1">
      <c r="A147" s="23" t="s">
        <v>243</v>
      </c>
      <c r="B147" s="41" t="s">
        <v>244</v>
      </c>
      <c r="C147" s="41"/>
      <c r="D147" s="41"/>
      <c r="E147" s="41"/>
      <c r="F147" s="41"/>
      <c r="G147" s="41"/>
      <c r="H147" s="7">
        <f>SUM(H148:H149)</f>
        <v>23132476.670000002</v>
      </c>
      <c r="I147" s="7">
        <f t="shared" ref="I147:J147" si="24">SUM(I148:I149)</f>
        <v>384530</v>
      </c>
      <c r="J147" s="24">
        <f t="shared" si="24"/>
        <v>0</v>
      </c>
    </row>
    <row r="148" spans="1:10" s="12" customFormat="1" ht="36.75" customHeight="1">
      <c r="A148" s="25" t="s">
        <v>257</v>
      </c>
      <c r="B148" s="54" t="s">
        <v>258</v>
      </c>
      <c r="C148" s="54"/>
      <c r="D148" s="54"/>
      <c r="E148" s="54"/>
      <c r="F148" s="54"/>
      <c r="G148" s="54"/>
      <c r="H148" s="8">
        <v>66666.67</v>
      </c>
      <c r="I148" s="8">
        <v>0</v>
      </c>
      <c r="J148" s="26">
        <v>0</v>
      </c>
    </row>
    <row r="149" spans="1:10" s="9" customFormat="1" ht="36.75" customHeight="1">
      <c r="A149" s="25" t="s">
        <v>245</v>
      </c>
      <c r="B149" s="54" t="s">
        <v>246</v>
      </c>
      <c r="C149" s="54"/>
      <c r="D149" s="54"/>
      <c r="E149" s="54"/>
      <c r="F149" s="54"/>
      <c r="G149" s="54"/>
      <c r="H149" s="8">
        <f>SUM(H150:H155)</f>
        <v>23065810</v>
      </c>
      <c r="I149" s="8">
        <f t="shared" ref="I149:J149" si="25">SUM(I150:I155)</f>
        <v>384530</v>
      </c>
      <c r="J149" s="26">
        <f t="shared" si="25"/>
        <v>0</v>
      </c>
    </row>
    <row r="150" spans="1:10" s="9" customFormat="1" ht="94.15" customHeight="1">
      <c r="A150" s="27" t="s">
        <v>259</v>
      </c>
      <c r="B150" s="32" t="s">
        <v>260</v>
      </c>
      <c r="C150" s="32"/>
      <c r="D150" s="32"/>
      <c r="E150" s="32"/>
      <c r="F150" s="32"/>
      <c r="G150" s="32"/>
      <c r="H150" s="10">
        <v>7298000</v>
      </c>
      <c r="I150" s="10">
        <v>0</v>
      </c>
      <c r="J150" s="28">
        <v>0</v>
      </c>
    </row>
    <row r="151" spans="1:10" s="9" customFormat="1" ht="75" customHeight="1">
      <c r="A151" s="27" t="s">
        <v>266</v>
      </c>
      <c r="B151" s="32" t="s">
        <v>267</v>
      </c>
      <c r="C151" s="32"/>
      <c r="D151" s="32"/>
      <c r="E151" s="32"/>
      <c r="F151" s="32"/>
      <c r="G151" s="32"/>
      <c r="H151" s="10">
        <v>598000</v>
      </c>
      <c r="I151" s="10">
        <v>0</v>
      </c>
      <c r="J151" s="28">
        <v>0</v>
      </c>
    </row>
    <row r="152" spans="1:10" s="11" customFormat="1" ht="90.75" customHeight="1">
      <c r="A152" s="27" t="s">
        <v>247</v>
      </c>
      <c r="B152" s="32" t="s">
        <v>248</v>
      </c>
      <c r="C152" s="32"/>
      <c r="D152" s="32"/>
      <c r="E152" s="32"/>
      <c r="F152" s="32"/>
      <c r="G152" s="32"/>
      <c r="H152" s="10">
        <v>1009490</v>
      </c>
      <c r="I152" s="10">
        <v>0</v>
      </c>
      <c r="J152" s="28">
        <v>0</v>
      </c>
    </row>
    <row r="153" spans="1:10" s="11" customFormat="1" ht="58.9" customHeight="1">
      <c r="A153" s="27" t="s">
        <v>261</v>
      </c>
      <c r="B153" s="32" t="s">
        <v>253</v>
      </c>
      <c r="C153" s="32"/>
      <c r="D153" s="32"/>
      <c r="E153" s="32"/>
      <c r="F153" s="32"/>
      <c r="G153" s="32"/>
      <c r="H153" s="10">
        <v>12557750</v>
      </c>
      <c r="I153" s="10">
        <v>0</v>
      </c>
      <c r="J153" s="28">
        <v>0</v>
      </c>
    </row>
    <row r="154" spans="1:10" s="11" customFormat="1" ht="49.5" customHeight="1">
      <c r="A154" s="27" t="s">
        <v>262</v>
      </c>
      <c r="B154" s="32" t="s">
        <v>265</v>
      </c>
      <c r="C154" s="32"/>
      <c r="D154" s="32"/>
      <c r="E154" s="32"/>
      <c r="F154" s="32"/>
      <c r="G154" s="32"/>
      <c r="H154" s="10">
        <v>1153570</v>
      </c>
      <c r="I154" s="10">
        <v>384530</v>
      </c>
      <c r="J154" s="28">
        <v>0</v>
      </c>
    </row>
    <row r="155" spans="1:10" s="11" customFormat="1" ht="68.25" customHeight="1" thickBot="1">
      <c r="A155" s="27" t="s">
        <v>263</v>
      </c>
      <c r="B155" s="32" t="s">
        <v>264</v>
      </c>
      <c r="C155" s="32"/>
      <c r="D155" s="32"/>
      <c r="E155" s="32"/>
      <c r="F155" s="32"/>
      <c r="G155" s="32"/>
      <c r="H155" s="10">
        <v>449000</v>
      </c>
      <c r="I155" s="10">
        <v>0</v>
      </c>
      <c r="J155" s="28">
        <v>0</v>
      </c>
    </row>
    <row r="156" spans="1:10" ht="15" customHeight="1" thickBot="1">
      <c r="A156" s="52" t="s">
        <v>195</v>
      </c>
      <c r="B156" s="53"/>
      <c r="C156" s="53"/>
      <c r="D156" s="53"/>
      <c r="E156" s="53"/>
      <c r="F156" s="53"/>
      <c r="G156" s="53"/>
      <c r="H156" s="29">
        <f>H27+H87</f>
        <v>18549528387.16</v>
      </c>
      <c r="I156" s="29">
        <f t="shared" ref="I156:J156" si="26">I27+I87</f>
        <v>15204946594.4</v>
      </c>
      <c r="J156" s="30">
        <f t="shared" si="26"/>
        <v>15806771474.6</v>
      </c>
    </row>
  </sheetData>
  <mergeCells count="154">
    <mergeCell ref="D1:J1"/>
    <mergeCell ref="D2:J2"/>
    <mergeCell ref="A3:J3"/>
    <mergeCell ref="A4:J4"/>
    <mergeCell ref="D5:J5"/>
    <mergeCell ref="D6:J6"/>
    <mergeCell ref="D7:J7"/>
    <mergeCell ref="D8:J8"/>
    <mergeCell ref="D9:J9"/>
    <mergeCell ref="A156:G156"/>
    <mergeCell ref="B143:G143"/>
    <mergeCell ref="B144:G144"/>
    <mergeCell ref="B145:G145"/>
    <mergeCell ref="B146:G146"/>
    <mergeCell ref="B139:G139"/>
    <mergeCell ref="B140:G140"/>
    <mergeCell ref="B141:G141"/>
    <mergeCell ref="B142:G142"/>
    <mergeCell ref="B147:G147"/>
    <mergeCell ref="B154:G154"/>
    <mergeCell ref="B149:G149"/>
    <mergeCell ref="B148:G148"/>
    <mergeCell ref="B150:G150"/>
    <mergeCell ref="B155:G155"/>
    <mergeCell ref="B152:G152"/>
    <mergeCell ref="B153:G153"/>
    <mergeCell ref="B151:G151"/>
    <mergeCell ref="B123:G123"/>
    <mergeCell ref="B120:G120"/>
    <mergeCell ref="B119:G119"/>
    <mergeCell ref="B137:G137"/>
    <mergeCell ref="B138:G138"/>
    <mergeCell ref="B135:G135"/>
    <mergeCell ref="B136:G136"/>
    <mergeCell ref="B133:G133"/>
    <mergeCell ref="B134:G134"/>
    <mergeCell ref="B131:G131"/>
    <mergeCell ref="B132:G132"/>
    <mergeCell ref="B127:G127"/>
    <mergeCell ref="B128:G128"/>
    <mergeCell ref="B129:G129"/>
    <mergeCell ref="B130:G130"/>
    <mergeCell ref="B124:G124"/>
    <mergeCell ref="B125:G125"/>
    <mergeCell ref="B126:G126"/>
    <mergeCell ref="B117:G117"/>
    <mergeCell ref="B118:G118"/>
    <mergeCell ref="B97:G97"/>
    <mergeCell ref="B98:G98"/>
    <mergeCell ref="B99:G99"/>
    <mergeCell ref="B100:G100"/>
    <mergeCell ref="B96:G96"/>
    <mergeCell ref="B94:G94"/>
    <mergeCell ref="B95:G95"/>
    <mergeCell ref="B116:G116"/>
    <mergeCell ref="B112:G112"/>
    <mergeCell ref="B113:G113"/>
    <mergeCell ref="B114:G114"/>
    <mergeCell ref="B115:G115"/>
    <mergeCell ref="B108:G108"/>
    <mergeCell ref="B109:G109"/>
    <mergeCell ref="B110:G110"/>
    <mergeCell ref="B111:G111"/>
    <mergeCell ref="B104:G104"/>
    <mergeCell ref="B105:G105"/>
    <mergeCell ref="B106:G106"/>
    <mergeCell ref="B107:G107"/>
    <mergeCell ref="B101:G101"/>
    <mergeCell ref="B102:G102"/>
    <mergeCell ref="B92:G92"/>
    <mergeCell ref="B93:G93"/>
    <mergeCell ref="B90:G90"/>
    <mergeCell ref="B91:G91"/>
    <mergeCell ref="B86:G86"/>
    <mergeCell ref="B87:G87"/>
    <mergeCell ref="B88:G88"/>
    <mergeCell ref="B89:G89"/>
    <mergeCell ref="B84:G84"/>
    <mergeCell ref="B85:G85"/>
    <mergeCell ref="B83:G83"/>
    <mergeCell ref="B82:G82"/>
    <mergeCell ref="B81:G81"/>
    <mergeCell ref="B80:G80"/>
    <mergeCell ref="B78:G78"/>
    <mergeCell ref="B79:G79"/>
    <mergeCell ref="B76:G76"/>
    <mergeCell ref="B77:G77"/>
    <mergeCell ref="B74:G74"/>
    <mergeCell ref="B75:G75"/>
    <mergeCell ref="B72:G72"/>
    <mergeCell ref="B73:G73"/>
    <mergeCell ref="B70:G70"/>
    <mergeCell ref="B71:G71"/>
    <mergeCell ref="B67:G67"/>
    <mergeCell ref="B68:G68"/>
    <mergeCell ref="B69:G69"/>
    <mergeCell ref="B66:G66"/>
    <mergeCell ref="B65:G65"/>
    <mergeCell ref="B51:G51"/>
    <mergeCell ref="B48:G48"/>
    <mergeCell ref="B49:G49"/>
    <mergeCell ref="B46:G46"/>
    <mergeCell ref="B47:G47"/>
    <mergeCell ref="B62:G62"/>
    <mergeCell ref="B63:G63"/>
    <mergeCell ref="B64:G64"/>
    <mergeCell ref="B60:G60"/>
    <mergeCell ref="B61:G61"/>
    <mergeCell ref="B59:G59"/>
    <mergeCell ref="B57:G57"/>
    <mergeCell ref="B58:G58"/>
    <mergeCell ref="B55:G55"/>
    <mergeCell ref="B56:G56"/>
    <mergeCell ref="F11:J11"/>
    <mergeCell ref="F12:J12"/>
    <mergeCell ref="F13:J13"/>
    <mergeCell ref="D14:J14"/>
    <mergeCell ref="B15:J15"/>
    <mergeCell ref="E16:J16"/>
    <mergeCell ref="B17:J17"/>
    <mergeCell ref="B34:G34"/>
    <mergeCell ref="B32:G32"/>
    <mergeCell ref="B33:G33"/>
    <mergeCell ref="B30:G30"/>
    <mergeCell ref="B31:G31"/>
    <mergeCell ref="I24:J24"/>
    <mergeCell ref="H24:H25"/>
    <mergeCell ref="B27:G27"/>
    <mergeCell ref="B28:G28"/>
    <mergeCell ref="B29:G29"/>
    <mergeCell ref="B103:G103"/>
    <mergeCell ref="B121:G121"/>
    <mergeCell ref="B122:G122"/>
    <mergeCell ref="A21:J21"/>
    <mergeCell ref="A22:J22"/>
    <mergeCell ref="A23:J23"/>
    <mergeCell ref="A24:A25"/>
    <mergeCell ref="B24:G25"/>
    <mergeCell ref="B26:G26"/>
    <mergeCell ref="B43:G43"/>
    <mergeCell ref="B44:G44"/>
    <mergeCell ref="B45:G45"/>
    <mergeCell ref="B42:G42"/>
    <mergeCell ref="B39:G39"/>
    <mergeCell ref="B40:G40"/>
    <mergeCell ref="B41:G41"/>
    <mergeCell ref="B38:G38"/>
    <mergeCell ref="B35:G35"/>
    <mergeCell ref="B36:G36"/>
    <mergeCell ref="B37:G37"/>
    <mergeCell ref="B53:G53"/>
    <mergeCell ref="B54:G54"/>
    <mergeCell ref="B52:G52"/>
    <mergeCell ref="B50:G50"/>
  </mergeCells>
  <pageMargins left="0.23622047244094491" right="0.23622047244094491" top="0.74803149606299213" bottom="0.74803149606299213" header="0.23622047244094491" footer="0.23622047244094491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Качкуркина</cp:lastModifiedBy>
  <cp:lastPrinted>2024-06-13T11:18:37Z</cp:lastPrinted>
  <dcterms:created xsi:type="dcterms:W3CDTF">2021-04-12T14:52:46Z</dcterms:created>
  <dcterms:modified xsi:type="dcterms:W3CDTF">2024-06-27T11:14:44Z</dcterms:modified>
</cp:coreProperties>
</file>